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Обект 2-2023-6" sheetId="1" r:id="rId1"/>
    <sheet name="Обект 2-2023-7" sheetId="2" r:id="rId2"/>
    <sheet name="Обект 2-2023-8" sheetId="3" r:id="rId3"/>
    <sheet name="Обект 2-2023-9" sheetId="4" r:id="rId4"/>
    <sheet name="Обект 2-2023-10" sheetId="5" r:id="rId5"/>
    <sheet name="Общо 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6" l="1"/>
  <c r="E110" i="5"/>
  <c r="B9" i="6" s="1"/>
  <c r="F108" i="5"/>
  <c r="H108" i="5" s="1"/>
  <c r="F107" i="5"/>
  <c r="H107" i="5" s="1"/>
  <c r="F106" i="5"/>
  <c r="H106" i="5" s="1"/>
  <c r="F105" i="5"/>
  <c r="H105" i="5" s="1"/>
  <c r="F104" i="5"/>
  <c r="H104" i="5" s="1"/>
  <c r="F103" i="5"/>
  <c r="H103" i="5" s="1"/>
  <c r="F102" i="5"/>
  <c r="H101" i="5"/>
  <c r="F99" i="5"/>
  <c r="H99" i="5" s="1"/>
  <c r="F98" i="5"/>
  <c r="H98" i="5" s="1"/>
  <c r="F97" i="5"/>
  <c r="H96" i="5"/>
  <c r="F94" i="5"/>
  <c r="H94" i="5" s="1"/>
  <c r="H93" i="5"/>
  <c r="F92" i="5"/>
  <c r="H92" i="5" s="1"/>
  <c r="F91" i="5"/>
  <c r="H91" i="5" s="1"/>
  <c r="F90" i="5"/>
  <c r="H90" i="5" s="1"/>
  <c r="H89" i="5"/>
  <c r="F87" i="5"/>
  <c r="H87" i="5" s="1"/>
  <c r="F86" i="5"/>
  <c r="H86" i="5" s="1"/>
  <c r="F85" i="5"/>
  <c r="H85" i="5" s="1"/>
  <c r="F84" i="5"/>
  <c r="H84" i="5" s="1"/>
  <c r="F83" i="5"/>
  <c r="H83" i="5" s="1"/>
  <c r="F82" i="5"/>
  <c r="F79" i="5"/>
  <c r="F80" i="5" s="1"/>
  <c r="F77" i="5"/>
  <c r="H77" i="5" s="1"/>
  <c r="H76" i="5"/>
  <c r="F75" i="5"/>
  <c r="H75" i="5" s="1"/>
  <c r="F74" i="5"/>
  <c r="H74" i="5" s="1"/>
  <c r="F73" i="5"/>
  <c r="H73" i="5" s="1"/>
  <c r="F72" i="5"/>
  <c r="H71" i="5"/>
  <c r="F69" i="5"/>
  <c r="H69" i="5" s="1"/>
  <c r="F68" i="5"/>
  <c r="H68" i="5" s="1"/>
  <c r="H67" i="5"/>
  <c r="F66" i="5"/>
  <c r="H66" i="5" s="1"/>
  <c r="F65" i="5"/>
  <c r="H65" i="5" s="1"/>
  <c r="F64" i="5"/>
  <c r="H64" i="5" s="1"/>
  <c r="F63" i="5"/>
  <c r="F60" i="5"/>
  <c r="H60" i="5" s="1"/>
  <c r="F58" i="5"/>
  <c r="H58" i="5" s="1"/>
  <c r="F57" i="5"/>
  <c r="H57" i="5" s="1"/>
  <c r="F56" i="5"/>
  <c r="H56" i="5" s="1"/>
  <c r="H55" i="5"/>
  <c r="F53" i="5"/>
  <c r="H53" i="5" s="1"/>
  <c r="F52" i="5"/>
  <c r="H52" i="5" s="1"/>
  <c r="F51" i="5"/>
  <c r="H51" i="5" s="1"/>
  <c r="F50" i="5"/>
  <c r="H50" i="5" s="1"/>
  <c r="F49" i="5"/>
  <c r="H49" i="5" s="1"/>
  <c r="F48" i="5"/>
  <c r="H48" i="5" s="1"/>
  <c r="H47" i="5"/>
  <c r="F45" i="5"/>
  <c r="H45" i="5" s="1"/>
  <c r="F44" i="5"/>
  <c r="H44" i="5" s="1"/>
  <c r="F43" i="5"/>
  <c r="H43" i="5" s="1"/>
  <c r="H42" i="5"/>
  <c r="F41" i="5"/>
  <c r="F37" i="5"/>
  <c r="H37" i="5" s="1"/>
  <c r="F36" i="5"/>
  <c r="H36" i="5" s="1"/>
  <c r="F35" i="5"/>
  <c r="H35" i="5" s="1"/>
  <c r="F34" i="5"/>
  <c r="H34" i="5" s="1"/>
  <c r="F33" i="5"/>
  <c r="H33" i="5" s="1"/>
  <c r="F32" i="5"/>
  <c r="H32" i="5" s="1"/>
  <c r="H31" i="5"/>
  <c r="F30" i="5"/>
  <c r="H30" i="5" s="1"/>
  <c r="H29" i="5"/>
  <c r="H28" i="5"/>
  <c r="F27" i="5"/>
  <c r="H27" i="5" s="1"/>
  <c r="F26" i="5"/>
  <c r="H26" i="5" s="1"/>
  <c r="F25" i="5"/>
  <c r="H25" i="5" s="1"/>
  <c r="F24" i="5"/>
  <c r="H24" i="5" s="1"/>
  <c r="H23" i="5"/>
  <c r="F22" i="5"/>
  <c r="H22" i="5" s="1"/>
  <c r="F20" i="5"/>
  <c r="H20" i="5" s="1"/>
  <c r="F19" i="5"/>
  <c r="H19" i="5" s="1"/>
  <c r="F18" i="5"/>
  <c r="H18" i="5" s="1"/>
  <c r="H17" i="5"/>
  <c r="F16" i="5"/>
  <c r="H16" i="5" s="1"/>
  <c r="F14" i="5"/>
  <c r="H14" i="5" s="1"/>
  <c r="F13" i="5"/>
  <c r="H13" i="5" s="1"/>
  <c r="F12" i="5"/>
  <c r="H12" i="5" s="1"/>
  <c r="F11" i="5"/>
  <c r="H11" i="5" s="1"/>
  <c r="H10" i="5"/>
  <c r="F9" i="5"/>
  <c r="F77" i="4"/>
  <c r="H77" i="4" s="1"/>
  <c r="F76" i="4"/>
  <c r="H76" i="4" s="1"/>
  <c r="F75" i="4"/>
  <c r="H75" i="4" s="1"/>
  <c r="F74" i="4"/>
  <c r="H74" i="4" s="1"/>
  <c r="H73" i="4"/>
  <c r="F72" i="4"/>
  <c r="H72" i="4" s="1"/>
  <c r="H71" i="4"/>
  <c r="F70" i="4"/>
  <c r="H70" i="4" s="1"/>
  <c r="F69" i="4"/>
  <c r="H69" i="4" s="1"/>
  <c r="F68" i="4"/>
  <c r="H68" i="4" s="1"/>
  <c r="F67" i="4"/>
  <c r="H67" i="4" s="1"/>
  <c r="H66" i="4"/>
  <c r="F65" i="4"/>
  <c r="H65" i="4" s="1"/>
  <c r="H64" i="4"/>
  <c r="F63" i="4"/>
  <c r="F62" i="4"/>
  <c r="F61" i="4"/>
  <c r="F60" i="4"/>
  <c r="H59" i="4"/>
  <c r="F58" i="4"/>
  <c r="H58" i="4" s="1"/>
  <c r="H57" i="4"/>
  <c r="H56" i="4"/>
  <c r="F54" i="4"/>
  <c r="F53" i="4"/>
  <c r="F52" i="4"/>
  <c r="F51" i="4"/>
  <c r="H50" i="4"/>
  <c r="F49" i="4"/>
  <c r="H48" i="4"/>
  <c r="H47" i="4"/>
  <c r="F45" i="4"/>
  <c r="H45" i="4" s="1"/>
  <c r="F44" i="4"/>
  <c r="H44" i="4" s="1"/>
  <c r="F43" i="4"/>
  <c r="H43" i="4" s="1"/>
  <c r="F42" i="4"/>
  <c r="H42" i="4" s="1"/>
  <c r="H41" i="4"/>
  <c r="F40" i="4"/>
  <c r="H38" i="4"/>
  <c r="F36" i="4"/>
  <c r="H36" i="4" s="1"/>
  <c r="F35" i="4"/>
  <c r="H35" i="4" s="1"/>
  <c r="F34" i="4"/>
  <c r="H34" i="4" s="1"/>
  <c r="F33" i="4"/>
  <c r="H33" i="4" s="1"/>
  <c r="H32" i="4"/>
  <c r="F31" i="4"/>
  <c r="H31" i="4" s="1"/>
  <c r="H30" i="4"/>
  <c r="F29" i="4"/>
  <c r="H29" i="4" s="1"/>
  <c r="F28" i="4"/>
  <c r="H28" i="4" s="1"/>
  <c r="F27" i="4"/>
  <c r="H27" i="4" s="1"/>
  <c r="F26" i="4"/>
  <c r="H26" i="4" s="1"/>
  <c r="H25" i="4"/>
  <c r="F24" i="4"/>
  <c r="H24" i="4" s="1"/>
  <c r="H23" i="4"/>
  <c r="F22" i="4"/>
  <c r="H22" i="4" s="1"/>
  <c r="F21" i="4"/>
  <c r="H21" i="4" s="1"/>
  <c r="F20" i="4"/>
  <c r="H20" i="4" s="1"/>
  <c r="F19" i="4"/>
  <c r="H19" i="4" s="1"/>
  <c r="H18" i="4"/>
  <c r="F17" i="4"/>
  <c r="H16" i="4"/>
  <c r="F13" i="4"/>
  <c r="H13" i="4" s="1"/>
  <c r="F12" i="4"/>
  <c r="H12" i="4" s="1"/>
  <c r="F11" i="4"/>
  <c r="H11" i="4" s="1"/>
  <c r="H10" i="4"/>
  <c r="F9" i="4"/>
  <c r="H9" i="4" s="1"/>
  <c r="H8" i="4"/>
  <c r="H7" i="4"/>
  <c r="F53" i="3"/>
  <c r="H53" i="3" s="1"/>
  <c r="F52" i="3"/>
  <c r="H52" i="3" s="1"/>
  <c r="F51" i="3"/>
  <c r="H51" i="3" s="1"/>
  <c r="F50" i="3"/>
  <c r="H50" i="3" s="1"/>
  <c r="H49" i="3"/>
  <c r="F48" i="3"/>
  <c r="H47" i="3"/>
  <c r="H46" i="3"/>
  <c r="F44" i="3"/>
  <c r="H44" i="3" s="1"/>
  <c r="F43" i="3"/>
  <c r="H43" i="3" s="1"/>
  <c r="F42" i="3"/>
  <c r="H42" i="3" s="1"/>
  <c r="F41" i="3"/>
  <c r="H41" i="3" s="1"/>
  <c r="H40" i="3"/>
  <c r="F39" i="3"/>
  <c r="F35" i="3"/>
  <c r="H35" i="3" s="1"/>
  <c r="F34" i="3"/>
  <c r="H34" i="3" s="1"/>
  <c r="F33" i="3"/>
  <c r="H33" i="3" s="1"/>
  <c r="F32" i="3"/>
  <c r="H32" i="3" s="1"/>
  <c r="H31" i="3"/>
  <c r="F30" i="3"/>
  <c r="H30" i="3" s="1"/>
  <c r="H29" i="3"/>
  <c r="F28" i="3"/>
  <c r="H28" i="3" s="1"/>
  <c r="F27" i="3"/>
  <c r="H27" i="3" s="1"/>
  <c r="F26" i="3"/>
  <c r="H26" i="3" s="1"/>
  <c r="F25" i="3"/>
  <c r="H25" i="3" s="1"/>
  <c r="H24" i="3"/>
  <c r="F23" i="3"/>
  <c r="H22" i="3"/>
  <c r="H21" i="3"/>
  <c r="F19" i="3"/>
  <c r="H19" i="3" s="1"/>
  <c r="F18" i="3"/>
  <c r="H18" i="3" s="1"/>
  <c r="F17" i="3"/>
  <c r="H17" i="3" s="1"/>
  <c r="F16" i="3"/>
  <c r="H16" i="3" s="1"/>
  <c r="H15" i="3"/>
  <c r="H14" i="3"/>
  <c r="F13" i="3"/>
  <c r="H13" i="3" s="1"/>
  <c r="F12" i="3"/>
  <c r="H12" i="3" s="1"/>
  <c r="F11" i="3"/>
  <c r="H11" i="3" s="1"/>
  <c r="H10" i="3"/>
  <c r="F9" i="3"/>
  <c r="H8" i="3"/>
  <c r="H7" i="3"/>
  <c r="F21" i="2"/>
  <c r="H21" i="2" s="1"/>
  <c r="F20" i="2"/>
  <c r="H20" i="2" s="1"/>
  <c r="F19" i="2"/>
  <c r="H19" i="2" s="1"/>
  <c r="F18" i="2"/>
  <c r="H18" i="2" s="1"/>
  <c r="H17" i="2"/>
  <c r="F16" i="2"/>
  <c r="H16" i="2" s="1"/>
  <c r="H15" i="2"/>
  <c r="F14" i="2"/>
  <c r="H14" i="2" s="1"/>
  <c r="F13" i="2"/>
  <c r="H13" i="2" s="1"/>
  <c r="F12" i="2"/>
  <c r="H12" i="2" s="1"/>
  <c r="F11" i="2"/>
  <c r="H11" i="2" s="1"/>
  <c r="H10" i="2"/>
  <c r="F9" i="2"/>
  <c r="H7" i="2"/>
  <c r="H14" i="1"/>
  <c r="H13" i="1"/>
  <c r="H12" i="1"/>
  <c r="H10" i="1"/>
  <c r="H62" i="5" l="1"/>
  <c r="H79" i="5"/>
  <c r="H80" i="5" s="1"/>
  <c r="H8" i="5"/>
  <c r="H102" i="5"/>
  <c r="F109" i="5"/>
  <c r="F54" i="5"/>
  <c r="F70" i="5"/>
  <c r="F95" i="5"/>
  <c r="F100" i="5"/>
  <c r="H97" i="5"/>
  <c r="H100" i="5" s="1"/>
  <c r="H95" i="5"/>
  <c r="H41" i="5"/>
  <c r="F46" i="5"/>
  <c r="F78" i="5"/>
  <c r="H109" i="5"/>
  <c r="F38" i="5"/>
  <c r="H9" i="5"/>
  <c r="H54" i="5"/>
  <c r="F61" i="5"/>
  <c r="F88" i="5"/>
  <c r="H82" i="5"/>
  <c r="H59" i="5"/>
  <c r="H63" i="5"/>
  <c r="H21" i="5"/>
  <c r="H39" i="5"/>
  <c r="H72" i="5"/>
  <c r="H78" i="5" s="1"/>
  <c r="H7" i="5"/>
  <c r="H15" i="5"/>
  <c r="H40" i="5"/>
  <c r="H81" i="5"/>
  <c r="F55" i="4"/>
  <c r="F37" i="4"/>
  <c r="H17" i="4"/>
  <c r="H61" i="4"/>
  <c r="H52" i="4"/>
  <c r="H53" i="4"/>
  <c r="H62" i="4"/>
  <c r="H63" i="4"/>
  <c r="H54" i="4"/>
  <c r="H40" i="4"/>
  <c r="F46" i="4"/>
  <c r="H14" i="4"/>
  <c r="H51" i="4"/>
  <c r="H60" i="4"/>
  <c r="H15" i="4"/>
  <c r="H39" i="4"/>
  <c r="F78" i="4"/>
  <c r="H49" i="4"/>
  <c r="H46" i="4"/>
  <c r="F14" i="4"/>
  <c r="F36" i="3"/>
  <c r="H39" i="3"/>
  <c r="F45" i="3"/>
  <c r="F20" i="3"/>
  <c r="F54" i="3"/>
  <c r="H48" i="3"/>
  <c r="H54" i="3" s="1"/>
  <c r="H37" i="3"/>
  <c r="H9" i="3"/>
  <c r="H20" i="3" s="1"/>
  <c r="H23" i="3"/>
  <c r="H36" i="3" s="1"/>
  <c r="H38" i="3"/>
  <c r="H9" i="2"/>
  <c r="F22" i="2"/>
  <c r="F23" i="2" s="1"/>
  <c r="C6" i="6" s="1"/>
  <c r="E22" i="2"/>
  <c r="E23" i="2" s="1"/>
  <c r="B6" i="6" s="1"/>
  <c r="H8" i="2"/>
  <c r="H22" i="2" s="1"/>
  <c r="H23" i="2" s="1"/>
  <c r="D6" i="6" s="1"/>
  <c r="E6" i="6" s="1"/>
  <c r="H11" i="1"/>
  <c r="H9" i="1"/>
  <c r="E15" i="1"/>
  <c r="H8" i="1"/>
  <c r="F15" i="1"/>
  <c r="F16" i="1" s="1"/>
  <c r="C5" i="6" s="1"/>
  <c r="E16" i="1"/>
  <c r="B5" i="6" s="1"/>
  <c r="H7" i="1"/>
  <c r="H15" i="1" s="1"/>
  <c r="H61" i="5" l="1"/>
  <c r="H70" i="5"/>
  <c r="H88" i="5"/>
  <c r="H38" i="5"/>
  <c r="F110" i="5"/>
  <c r="C9" i="6" s="1"/>
  <c r="H46" i="5"/>
  <c r="H78" i="4"/>
  <c r="H55" i="4"/>
  <c r="H37" i="4"/>
  <c r="F79" i="4"/>
  <c r="C8" i="6" s="1"/>
  <c r="E55" i="3"/>
  <c r="B7" i="6" s="1"/>
  <c r="F55" i="3"/>
  <c r="C7" i="6" s="1"/>
  <c r="H45" i="3"/>
  <c r="H55" i="3" s="1"/>
  <c r="D7" i="6" s="1"/>
  <c r="E7" i="6" s="1"/>
  <c r="I23" i="2"/>
  <c r="H16" i="1"/>
  <c r="I16" i="1" l="1"/>
  <c r="D5" i="6"/>
  <c r="E5" i="6" s="1"/>
  <c r="H110" i="5"/>
  <c r="D9" i="6" s="1"/>
  <c r="E9" i="6" s="1"/>
  <c r="H79" i="4"/>
  <c r="I55" i="3"/>
  <c r="I79" i="4" l="1"/>
  <c r="D8" i="6"/>
  <c r="E8" i="6" s="1"/>
  <c r="I110" i="5"/>
  <c r="C10" i="6"/>
  <c r="D10" i="6"/>
  <c r="E10" i="6"/>
  <c r="B10" i="6"/>
</calcChain>
</file>

<file path=xl/sharedStrings.xml><?xml version="1.0" encoding="utf-8"?>
<sst xmlns="http://schemas.openxmlformats.org/spreadsheetml/2006/main" count="578" uniqueCount="76">
  <si>
    <t>Обект</t>
  </si>
  <si>
    <t>Дървесен вид</t>
  </si>
  <si>
    <t>Сортимент</t>
  </si>
  <si>
    <t>Пределна ед.цена лв. без ДДС</t>
  </si>
  <si>
    <t>Обща пределна цена лв.без ДДС</t>
  </si>
  <si>
    <t>Гаранция за участие, лв.</t>
  </si>
  <si>
    <t>цер</t>
  </si>
  <si>
    <t>Трупи за бичене над 30 см.</t>
  </si>
  <si>
    <t>благун</t>
  </si>
  <si>
    <t>Трупи за бичене от 18 до 29 см.</t>
  </si>
  <si>
    <t>Технологична дървесина от едра</t>
  </si>
  <si>
    <t>Технологична дървесина от дребна</t>
  </si>
  <si>
    <t>Технологична дървесина от дърва</t>
  </si>
  <si>
    <t>Дърва за огрев</t>
  </si>
  <si>
    <t>Технологична дървесина от средна</t>
  </si>
  <si>
    <t>липа</t>
  </si>
  <si>
    <t>червен дъб</t>
  </si>
  <si>
    <t>клен</t>
  </si>
  <si>
    <t>габър</t>
  </si>
  <si>
    <r>
      <t>Прог-нозно коли-чество пл.м</t>
    </r>
    <r>
      <rPr>
        <sz val="10"/>
        <color indexed="8"/>
        <rFont val="Calibri"/>
        <family val="2"/>
        <charset val="204"/>
      </rPr>
      <t>³</t>
    </r>
  </si>
  <si>
    <r>
      <t>Прог-нозно коли-чество пр.м</t>
    </r>
    <r>
      <rPr>
        <sz val="10"/>
        <color indexed="8"/>
        <rFont val="Calibri"/>
        <family val="2"/>
        <charset val="204"/>
      </rPr>
      <t>³</t>
    </r>
  </si>
  <si>
    <t>зимен дъб</t>
  </si>
  <si>
    <t>акация</t>
  </si>
  <si>
    <t>Минни подпори</t>
  </si>
  <si>
    <t>Колове</t>
  </si>
  <si>
    <t>Греди</t>
  </si>
  <si>
    <t>ОБЕКТ</t>
  </si>
  <si>
    <t>ОБЩО</t>
  </si>
  <si>
    <r>
      <t xml:space="preserve">ПРИЛОЖЕНИЕ </t>
    </r>
    <r>
      <rPr>
        <b/>
        <sz val="11"/>
        <color rgb="FF000000"/>
        <rFont val="Calibri"/>
        <family val="2"/>
        <charset val="204"/>
      </rPr>
      <t>№</t>
    </r>
    <r>
      <rPr>
        <b/>
        <sz val="11"/>
        <color rgb="FF000000"/>
        <rFont val="Times New Roman"/>
        <family val="1"/>
        <charset val="204"/>
      </rPr>
      <t xml:space="preserve"> 1</t>
    </r>
  </si>
  <si>
    <t>„Добив на дървесина - сеч, разкройване на асортименти по БДС, извоз до временен склад и рампиране на добитата дървесина от насаждения, разположени в горските територии – държавна собственост при ТП „ДЛС Паламара“ от годишния план за ползване на дървесина през 2023 год. и при изискванията на технологичен план за добив на дървесина“</t>
  </si>
  <si>
    <t>Отдел и подотдел</t>
  </si>
  <si>
    <t>Обект 2-2023-06</t>
  </si>
  <si>
    <t>2034 к</t>
  </si>
  <si>
    <r>
      <t xml:space="preserve">ВСИЧКО ЗА ОБЕКТ </t>
    </r>
    <r>
      <rPr>
        <b/>
        <sz val="11"/>
        <color indexed="8"/>
        <rFont val="Calibri"/>
        <family val="2"/>
        <charset val="204"/>
      </rPr>
      <t>№ 2-2023-06</t>
    </r>
  </si>
  <si>
    <t>2-2023-06</t>
  </si>
  <si>
    <t>2-2023-07</t>
  </si>
  <si>
    <t>Обект 2-2023-07</t>
  </si>
  <si>
    <t>49-e</t>
  </si>
  <si>
    <r>
      <t xml:space="preserve">ВСИЧКО ЗА ОБЕКТ </t>
    </r>
    <r>
      <rPr>
        <b/>
        <sz val="11"/>
        <color indexed="8"/>
        <rFont val="Calibri"/>
        <family val="2"/>
        <charset val="204"/>
      </rPr>
      <t>№ 2-2023-07</t>
    </r>
  </si>
  <si>
    <t>2-2023-08</t>
  </si>
  <si>
    <t>Обект 2-2023-08</t>
  </si>
  <si>
    <t>1-е</t>
  </si>
  <si>
    <t>7-б</t>
  </si>
  <si>
    <t>1036-а</t>
  </si>
  <si>
    <t xml:space="preserve"> </t>
  </si>
  <si>
    <t>1089-е</t>
  </si>
  <si>
    <r>
      <t xml:space="preserve">ВСИЧКО ЗА ОБЕКТ </t>
    </r>
    <r>
      <rPr>
        <b/>
        <sz val="11"/>
        <color indexed="8"/>
        <rFont val="Calibri"/>
        <family val="2"/>
        <charset val="204"/>
      </rPr>
      <t>№ 2-2023-08</t>
    </r>
  </si>
  <si>
    <t>Обект 2-2023-09</t>
  </si>
  <si>
    <t>8-а</t>
  </si>
  <si>
    <t>13-а</t>
  </si>
  <si>
    <t>келяв габър</t>
  </si>
  <si>
    <t>1015-е</t>
  </si>
  <si>
    <t>1016-д</t>
  </si>
  <si>
    <t>1091-д</t>
  </si>
  <si>
    <r>
      <t xml:space="preserve">ВСИЧКО ЗА ОБЕКТ </t>
    </r>
    <r>
      <rPr>
        <b/>
        <sz val="11"/>
        <color indexed="8"/>
        <rFont val="Times New Roman"/>
        <family val="1"/>
        <charset val="204"/>
      </rPr>
      <t>№ 2-2023-09</t>
    </r>
  </si>
  <si>
    <t>2-2023-09</t>
  </si>
  <si>
    <t>Обект 2-2023-10</t>
  </si>
  <si>
    <t>1082-a</t>
  </si>
  <si>
    <t>1004-в</t>
  </si>
  <si>
    <t>1001-г</t>
  </si>
  <si>
    <t>1003-а</t>
  </si>
  <si>
    <t>1004-а</t>
  </si>
  <si>
    <t>1004-б</t>
  </si>
  <si>
    <t>1005-а</t>
  </si>
  <si>
    <t>1006-б</t>
  </si>
  <si>
    <t>1006-в</t>
  </si>
  <si>
    <t>1006-г</t>
  </si>
  <si>
    <t>1007-а</t>
  </si>
  <si>
    <r>
      <t xml:space="preserve">ВСИЧКО ЗА ОБЕКТ </t>
    </r>
    <r>
      <rPr>
        <b/>
        <sz val="11"/>
        <color indexed="8"/>
        <rFont val="Calibri"/>
        <family val="2"/>
        <charset val="204"/>
      </rPr>
      <t>№ 2-2023-10</t>
    </r>
  </si>
  <si>
    <t>2-2023-10</t>
  </si>
  <si>
    <t>ВСИЧКО ЗА ПОДОТДЕЛА</t>
  </si>
  <si>
    <t>ВСИЧКО ЗА ОБЕКТ № 2-2023-06</t>
  </si>
  <si>
    <r>
      <t xml:space="preserve">ВСИЧКО ЗА ОБЕКТ </t>
    </r>
    <r>
      <rPr>
        <b/>
        <i/>
        <sz val="11"/>
        <color theme="1"/>
        <rFont val="Calibri"/>
        <family val="2"/>
        <charset val="204"/>
      </rPr>
      <t>№</t>
    </r>
    <r>
      <rPr>
        <b/>
        <i/>
        <sz val="11"/>
        <color theme="1"/>
        <rFont val="Times New Roman"/>
        <family val="1"/>
        <charset val="204"/>
      </rPr>
      <t xml:space="preserve"> 2-2023-07</t>
    </r>
  </si>
  <si>
    <r>
      <t xml:space="preserve">ВСИЧКО ЗА ОБЕКТ </t>
    </r>
    <r>
      <rPr>
        <b/>
        <i/>
        <sz val="11"/>
        <color indexed="8"/>
        <rFont val="Calibri"/>
        <family val="2"/>
        <charset val="204"/>
      </rPr>
      <t>№</t>
    </r>
    <r>
      <rPr>
        <b/>
        <i/>
        <sz val="11"/>
        <color indexed="8"/>
        <rFont val="Times New Roman"/>
        <family val="1"/>
        <charset val="204"/>
      </rPr>
      <t xml:space="preserve"> 2-2023-08</t>
    </r>
  </si>
  <si>
    <r>
      <t xml:space="preserve">ВСИЧКО ЗА ОБЕКТ </t>
    </r>
    <r>
      <rPr>
        <b/>
        <i/>
        <sz val="11"/>
        <color indexed="8"/>
        <rFont val="Calibri"/>
        <family val="2"/>
        <charset val="204"/>
      </rPr>
      <t>№</t>
    </r>
    <r>
      <rPr>
        <b/>
        <i/>
        <sz val="11"/>
        <color indexed="8"/>
        <rFont val="Times New Roman"/>
        <family val="1"/>
        <charset val="204"/>
      </rPr>
      <t xml:space="preserve"> 2-2023-09</t>
    </r>
  </si>
  <si>
    <r>
      <t xml:space="preserve">ВСИЧКО ЗА ОБЕКТ </t>
    </r>
    <r>
      <rPr>
        <b/>
        <i/>
        <sz val="11"/>
        <color indexed="8"/>
        <rFont val="Calibri"/>
        <family val="2"/>
        <charset val="204"/>
      </rPr>
      <t>№</t>
    </r>
    <r>
      <rPr>
        <b/>
        <i/>
        <sz val="11"/>
        <color indexed="8"/>
        <rFont val="Times New Roman"/>
        <family val="1"/>
        <charset val="204"/>
      </rPr>
      <t xml:space="preserve"> 2-2023-10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</si>
</sst>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лв.-402]_-;\-* #,##0.00\ [$лв.-402]_-;_-* &quot;-&quot;??\ [$лв.-402]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7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vertical="center"/>
    </xf>
    <xf numFmtId="164" fontId="7" fillId="0" borderId="22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64" fontId="7" fillId="0" borderId="10" xfId="0" applyNumberFormat="1" applyFont="1" applyBorder="1" applyAlignment="1">
      <alignment horizontal="right" vertical="center"/>
    </xf>
    <xf numFmtId="0" fontId="7" fillId="2" borderId="5" xfId="0" applyFont="1" applyFill="1" applyBorder="1" applyAlignment="1">
      <alignment horizontal="left" vertical="center"/>
    </xf>
    <xf numFmtId="164" fontId="7" fillId="0" borderId="7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5" fillId="3" borderId="24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5" fillId="3" borderId="27" xfId="0" applyFont="1" applyFill="1" applyBorder="1" applyAlignment="1">
      <alignment horizontal="center" vertical="center"/>
    </xf>
    <xf numFmtId="164" fontId="5" fillId="3" borderId="27" xfId="0" applyNumberFormat="1" applyFont="1" applyFill="1" applyBorder="1" applyAlignment="1">
      <alignment horizontal="center" vertical="center"/>
    </xf>
    <xf numFmtId="164" fontId="5" fillId="3" borderId="28" xfId="0" applyNumberFormat="1" applyFont="1" applyFill="1" applyBorder="1" applyAlignment="1">
      <alignment horizontal="right" vertical="center"/>
    </xf>
    <xf numFmtId="0" fontId="7" fillId="0" borderId="23" xfId="0" applyFont="1" applyBorder="1" applyAlignment="1">
      <alignment vertical="center"/>
    </xf>
    <xf numFmtId="164" fontId="7" fillId="0" borderId="23" xfId="0" applyNumberFormat="1" applyFont="1" applyBorder="1" applyAlignment="1">
      <alignment horizontal="center" vertical="center"/>
    </xf>
    <xf numFmtId="0" fontId="7" fillId="2" borderId="33" xfId="0" applyFont="1" applyFill="1" applyBorder="1" applyAlignment="1">
      <alignment horizontal="left" vertical="center"/>
    </xf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right" vertical="center"/>
    </xf>
    <xf numFmtId="164" fontId="7" fillId="0" borderId="34" xfId="0" applyNumberFormat="1" applyFont="1" applyBorder="1" applyAlignment="1">
      <alignment horizontal="right" vertical="center"/>
    </xf>
    <xf numFmtId="164" fontId="7" fillId="0" borderId="35" xfId="0" applyNumberFormat="1" applyFont="1" applyBorder="1" applyAlignment="1">
      <alignment horizontal="right" vertical="center"/>
    </xf>
    <xf numFmtId="164" fontId="7" fillId="0" borderId="36" xfId="0" applyNumberFormat="1" applyFont="1" applyBorder="1" applyAlignment="1">
      <alignment horizontal="right" vertical="center"/>
    </xf>
    <xf numFmtId="164" fontId="7" fillId="0" borderId="37" xfId="0" applyNumberFormat="1" applyFont="1" applyBorder="1" applyAlignment="1">
      <alignment horizontal="right" vertical="center"/>
    </xf>
    <xf numFmtId="164" fontId="7" fillId="0" borderId="38" xfId="0" applyNumberFormat="1" applyFont="1" applyBorder="1" applyAlignment="1">
      <alignment horizontal="right" vertical="center"/>
    </xf>
    <xf numFmtId="0" fontId="7" fillId="2" borderId="39" xfId="0" applyFont="1" applyFill="1" applyBorder="1" applyAlignment="1">
      <alignment horizontal="left" vertical="center"/>
    </xf>
    <xf numFmtId="164" fontId="7" fillId="0" borderId="19" xfId="0" applyNumberFormat="1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164" fontId="5" fillId="3" borderId="20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41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right" vertical="center"/>
    </xf>
    <xf numFmtId="0" fontId="9" fillId="3" borderId="24" xfId="0" applyFont="1" applyFill="1" applyBorder="1" applyAlignment="1">
      <alignment vertical="center"/>
    </xf>
    <xf numFmtId="164" fontId="9" fillId="3" borderId="28" xfId="0" applyNumberFormat="1" applyFont="1" applyFill="1" applyBorder="1" applyAlignment="1">
      <alignment horizontal="center" vertical="center"/>
    </xf>
    <xf numFmtId="164" fontId="5" fillId="3" borderId="42" xfId="0" applyNumberFormat="1" applyFont="1" applyFill="1" applyBorder="1" applyAlignment="1">
      <alignment horizontal="right" vertical="center"/>
    </xf>
    <xf numFmtId="0" fontId="9" fillId="3" borderId="24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0" fillId="3" borderId="27" xfId="0" applyFill="1" applyBorder="1"/>
    <xf numFmtId="0" fontId="1" fillId="3" borderId="27" xfId="0" applyFont="1" applyFill="1" applyBorder="1" applyAlignment="1">
      <alignment horizontal="center" vertical="center"/>
    </xf>
    <xf numFmtId="164" fontId="1" fillId="3" borderId="27" xfId="0" applyNumberFormat="1" applyFont="1" applyFill="1" applyBorder="1" applyAlignment="1">
      <alignment horizontal="center" vertical="center"/>
    </xf>
    <xf numFmtId="164" fontId="1" fillId="3" borderId="28" xfId="0" applyNumberFormat="1" applyFont="1" applyFill="1" applyBorder="1" applyAlignment="1">
      <alignment horizontal="center" vertical="center"/>
    </xf>
    <xf numFmtId="0" fontId="12" fillId="0" borderId="0" xfId="0" applyFont="1"/>
    <xf numFmtId="164" fontId="9" fillId="3" borderId="42" xfId="0" applyNumberFormat="1" applyFont="1" applyFill="1" applyBorder="1" applyAlignment="1">
      <alignment horizontal="right" vertical="center"/>
    </xf>
    <xf numFmtId="3" fontId="9" fillId="3" borderId="27" xfId="0" applyNumberFormat="1" applyFont="1" applyFill="1" applyBorder="1" applyAlignment="1">
      <alignment horizontal="center" vertical="center"/>
    </xf>
    <xf numFmtId="3" fontId="9" fillId="3" borderId="42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left" vertical="center"/>
    </xf>
    <xf numFmtId="3" fontId="9" fillId="3" borderId="43" xfId="0" applyNumberFormat="1" applyFont="1" applyFill="1" applyBorder="1" applyAlignment="1">
      <alignment horizontal="center" vertical="center"/>
    </xf>
    <xf numFmtId="164" fontId="9" fillId="3" borderId="43" xfId="0" applyNumberFormat="1" applyFont="1" applyFill="1" applyBorder="1" applyAlignment="1">
      <alignment horizontal="right" vertical="center"/>
    </xf>
    <xf numFmtId="3" fontId="1" fillId="0" borderId="27" xfId="0" applyNumberFormat="1" applyFont="1" applyBorder="1" applyAlignment="1">
      <alignment horizontal="center" vertical="center"/>
    </xf>
    <xf numFmtId="164" fontId="1" fillId="0" borderId="27" xfId="0" applyNumberFormat="1" applyFont="1" applyBorder="1"/>
    <xf numFmtId="164" fontId="5" fillId="0" borderId="31" xfId="0" applyNumberFormat="1" applyFont="1" applyBorder="1" applyAlignment="1">
      <alignment vertical="center" wrapText="1"/>
    </xf>
    <xf numFmtId="164" fontId="5" fillId="0" borderId="32" xfId="0" applyNumberFormat="1" applyFont="1" applyBorder="1" applyAlignment="1">
      <alignment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164" fontId="0" fillId="0" borderId="0" xfId="0" applyNumberFormat="1"/>
    <xf numFmtId="164" fontId="1" fillId="0" borderId="28" xfId="0" applyNumberFormat="1" applyFont="1" applyBorder="1"/>
    <xf numFmtId="0" fontId="1" fillId="0" borderId="0" xfId="0" applyFont="1"/>
    <xf numFmtId="0" fontId="8" fillId="2" borderId="27" xfId="0" applyFont="1" applyFill="1" applyBorder="1" applyAlignment="1">
      <alignment horizontal="left" vertical="center"/>
    </xf>
    <xf numFmtId="0" fontId="1" fillId="0" borderId="24" xfId="0" applyFont="1" applyBorder="1" applyAlignment="1">
      <alignment horizont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18" fillId="0" borderId="33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9" fillId="0" borderId="0" xfId="0" applyFont="1"/>
    <xf numFmtId="0" fontId="18" fillId="0" borderId="30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164" fontId="5" fillId="0" borderId="17" xfId="0" applyNumberFormat="1" applyFont="1" applyBorder="1" applyAlignment="1">
      <alignment vertical="center" wrapText="1"/>
    </xf>
    <xf numFmtId="0" fontId="0" fillId="3" borderId="20" xfId="0" applyFill="1" applyBorder="1"/>
    <xf numFmtId="0" fontId="1" fillId="3" borderId="20" xfId="0" applyFont="1" applyFill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 vertical="center"/>
    </xf>
    <xf numFmtId="164" fontId="1" fillId="3" borderId="22" xfId="0" applyNumberFormat="1" applyFont="1" applyFill="1" applyBorder="1" applyAlignment="1">
      <alignment horizontal="center" vertical="center"/>
    </xf>
    <xf numFmtId="0" fontId="7" fillId="0" borderId="0" xfId="0" applyFont="1"/>
    <xf numFmtId="164" fontId="7" fillId="0" borderId="42" xfId="0" applyNumberFormat="1" applyFont="1" applyBorder="1" applyAlignment="1">
      <alignment horizontal="right" vertical="center"/>
    </xf>
    <xf numFmtId="0" fontId="7" fillId="2" borderId="6" xfId="0" applyFont="1" applyFill="1" applyBorder="1" applyAlignment="1">
      <alignment horizontal="left" vertical="center"/>
    </xf>
    <xf numFmtId="0" fontId="7" fillId="3" borderId="20" xfId="0" applyFont="1" applyFill="1" applyBorder="1"/>
    <xf numFmtId="3" fontId="5" fillId="3" borderId="20" xfId="0" applyNumberFormat="1" applyFont="1" applyFill="1" applyBorder="1" applyAlignment="1">
      <alignment horizontal="center" vertical="center"/>
    </xf>
    <xf numFmtId="164" fontId="5" fillId="3" borderId="22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164" fontId="9" fillId="3" borderId="27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2" borderId="40" xfId="0" applyFont="1" applyFill="1" applyBorder="1" applyAlignment="1">
      <alignment horizontal="left" vertical="center"/>
    </xf>
    <xf numFmtId="0" fontId="7" fillId="0" borderId="33" xfId="0" applyFont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1" fontId="6" fillId="0" borderId="4" xfId="0" applyNumberFormat="1" applyFont="1" applyBorder="1" applyAlignment="1">
      <alignment horizontal="center" vertical="center" textRotation="90"/>
    </xf>
    <xf numFmtId="1" fontId="6" fillId="0" borderId="7" xfId="0" applyNumberFormat="1" applyFont="1" applyBorder="1" applyAlignment="1">
      <alignment horizontal="center" vertical="center" textRotation="90"/>
    </xf>
    <xf numFmtId="1" fontId="6" fillId="0" borderId="22" xfId="0" applyNumberFormat="1" applyFont="1" applyBorder="1" applyAlignment="1">
      <alignment horizontal="center" vertical="center" textRotation="90"/>
    </xf>
    <xf numFmtId="0" fontId="5" fillId="0" borderId="31" xfId="0" applyFont="1" applyFill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1" fontId="6" fillId="0" borderId="15" xfId="0" applyNumberFormat="1" applyFont="1" applyBorder="1" applyAlignment="1">
      <alignment horizontal="center" vertical="center" textRotation="90"/>
    </xf>
    <xf numFmtId="1" fontId="6" fillId="0" borderId="17" xfId="0" applyNumberFormat="1" applyFont="1" applyBorder="1" applyAlignment="1">
      <alignment horizontal="center" vertical="center" textRotation="90"/>
    </xf>
    <xf numFmtId="1" fontId="6" fillId="0" borderId="29" xfId="0" applyNumberFormat="1" applyFont="1" applyBorder="1" applyAlignment="1">
      <alignment horizontal="center" vertical="center" textRotation="90"/>
    </xf>
    <xf numFmtId="0" fontId="5" fillId="0" borderId="3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workbookViewId="0">
      <selection activeCell="M15" sqref="M15"/>
    </sheetView>
  </sheetViews>
  <sheetFormatPr defaultRowHeight="14.4" x14ac:dyDescent="0.3"/>
  <cols>
    <col min="1" max="1" width="5.109375" customWidth="1"/>
    <col min="2" max="2" width="8" customWidth="1"/>
    <col min="3" max="3" width="10" customWidth="1"/>
    <col min="4" max="4" width="34.33203125" customWidth="1"/>
    <col min="7" max="7" width="11.33203125" customWidth="1"/>
    <col min="8" max="8" width="16.6640625" customWidth="1"/>
    <col min="9" max="9" width="14.44140625" customWidth="1"/>
  </cols>
  <sheetData>
    <row r="1" spans="1:9" ht="14.4" customHeight="1" x14ac:dyDescent="0.3">
      <c r="A1" s="112"/>
      <c r="B1" s="112"/>
      <c r="C1" s="112"/>
      <c r="D1" s="112"/>
      <c r="E1" s="112"/>
      <c r="F1" s="112"/>
      <c r="G1" s="112"/>
      <c r="H1" s="112"/>
      <c r="I1" s="112" t="s">
        <v>34</v>
      </c>
    </row>
    <row r="2" spans="1:9" ht="22.8" customHeight="1" x14ac:dyDescent="0.3">
      <c r="A2" s="119" t="s">
        <v>28</v>
      </c>
      <c r="B2" s="119"/>
      <c r="C2" s="119"/>
      <c r="D2" s="119"/>
      <c r="E2" s="119"/>
      <c r="F2" s="119"/>
      <c r="G2" s="119"/>
      <c r="H2" s="119"/>
      <c r="I2" s="119"/>
    </row>
    <row r="3" spans="1:9" ht="60" customHeight="1" x14ac:dyDescent="0.3">
      <c r="A3" s="120" t="s">
        <v>29</v>
      </c>
      <c r="B3" s="120"/>
      <c r="C3" s="120"/>
      <c r="D3" s="120"/>
      <c r="E3" s="120"/>
      <c r="F3" s="120"/>
      <c r="G3" s="120"/>
      <c r="H3" s="120"/>
      <c r="I3" s="120"/>
    </row>
    <row r="4" spans="1:9" ht="15" thickBot="1" x14ac:dyDescent="0.35">
      <c r="A4" s="80"/>
      <c r="B4" s="80"/>
      <c r="C4" s="80"/>
      <c r="D4" s="80"/>
      <c r="E4" s="80"/>
      <c r="F4" s="80"/>
      <c r="G4" s="80"/>
      <c r="H4" s="80"/>
      <c r="I4" s="81"/>
    </row>
    <row r="5" spans="1:9" ht="63.6" customHeight="1" thickBot="1" x14ac:dyDescent="0.35">
      <c r="A5" s="102" t="s">
        <v>0</v>
      </c>
      <c r="B5" s="103" t="s">
        <v>30</v>
      </c>
      <c r="C5" s="103" t="s">
        <v>1</v>
      </c>
      <c r="D5" s="103" t="s">
        <v>2</v>
      </c>
      <c r="E5" s="103" t="s">
        <v>19</v>
      </c>
      <c r="F5" s="103" t="s">
        <v>20</v>
      </c>
      <c r="G5" s="103" t="s">
        <v>3</v>
      </c>
      <c r="H5" s="103" t="s">
        <v>4</v>
      </c>
      <c r="I5" s="104" t="s">
        <v>5</v>
      </c>
    </row>
    <row r="6" spans="1:9" s="85" customFormat="1" ht="14.4" customHeight="1" thickBot="1" x14ac:dyDescent="0.25">
      <c r="A6" s="82">
        <v>1</v>
      </c>
      <c r="B6" s="83">
        <v>2</v>
      </c>
      <c r="C6" s="83">
        <v>3</v>
      </c>
      <c r="D6" s="83">
        <v>4</v>
      </c>
      <c r="E6" s="83">
        <v>6</v>
      </c>
      <c r="F6" s="83">
        <v>7</v>
      </c>
      <c r="G6" s="83">
        <v>8</v>
      </c>
      <c r="H6" s="83">
        <v>9</v>
      </c>
      <c r="I6" s="84">
        <v>10</v>
      </c>
    </row>
    <row r="7" spans="1:9" ht="14.4" customHeight="1" x14ac:dyDescent="0.3">
      <c r="A7" s="114" t="s">
        <v>31</v>
      </c>
      <c r="B7" s="117" t="s">
        <v>32</v>
      </c>
      <c r="C7" s="6" t="s">
        <v>22</v>
      </c>
      <c r="D7" s="7" t="s">
        <v>9</v>
      </c>
      <c r="E7" s="8">
        <v>7</v>
      </c>
      <c r="F7" s="8"/>
      <c r="G7" s="9">
        <v>33</v>
      </c>
      <c r="H7" s="20">
        <f>E7*G7</f>
        <v>231</v>
      </c>
      <c r="I7" s="118"/>
    </row>
    <row r="8" spans="1:9" ht="14.4" customHeight="1" thickBot="1" x14ac:dyDescent="0.35">
      <c r="A8" s="115"/>
      <c r="B8" s="117"/>
      <c r="C8" s="10" t="s">
        <v>22</v>
      </c>
      <c r="D8" s="11" t="s">
        <v>10</v>
      </c>
      <c r="E8" s="12">
        <v>3</v>
      </c>
      <c r="F8" s="12">
        <v>5</v>
      </c>
      <c r="G8" s="14">
        <v>20</v>
      </c>
      <c r="H8" s="15">
        <f>F8*G8</f>
        <v>100</v>
      </c>
      <c r="I8" s="118"/>
    </row>
    <row r="9" spans="1:9" ht="14.4" customHeight="1" x14ac:dyDescent="0.3">
      <c r="A9" s="115"/>
      <c r="B9" s="117"/>
      <c r="C9" s="1" t="s">
        <v>22</v>
      </c>
      <c r="D9" s="2" t="s">
        <v>23</v>
      </c>
      <c r="E9" s="3">
        <v>56.999999999999993</v>
      </c>
      <c r="F9" s="3"/>
      <c r="G9" s="4">
        <v>33</v>
      </c>
      <c r="H9" s="5">
        <f>E9*G9</f>
        <v>1880.9999999999998</v>
      </c>
      <c r="I9" s="118"/>
    </row>
    <row r="10" spans="1:9" ht="14.4" customHeight="1" thickBot="1" x14ac:dyDescent="0.35">
      <c r="A10" s="115"/>
      <c r="B10" s="117"/>
      <c r="C10" s="45" t="s">
        <v>22</v>
      </c>
      <c r="D10" s="11" t="s">
        <v>14</v>
      </c>
      <c r="E10" s="12">
        <v>192</v>
      </c>
      <c r="F10" s="12">
        <v>320</v>
      </c>
      <c r="G10" s="14">
        <v>20</v>
      </c>
      <c r="H10" s="15">
        <f>F10*G10</f>
        <v>6400</v>
      </c>
      <c r="I10" s="118"/>
    </row>
    <row r="11" spans="1:9" ht="14.4" customHeight="1" x14ac:dyDescent="0.3">
      <c r="A11" s="115"/>
      <c r="B11" s="117"/>
      <c r="C11" s="1" t="s">
        <v>22</v>
      </c>
      <c r="D11" s="18" t="s">
        <v>24</v>
      </c>
      <c r="E11" s="3">
        <v>25</v>
      </c>
      <c r="F11" s="3"/>
      <c r="G11" s="4">
        <v>33</v>
      </c>
      <c r="H11" s="5">
        <f>E11*G11</f>
        <v>825</v>
      </c>
      <c r="I11" s="118"/>
    </row>
    <row r="12" spans="1:9" ht="14.4" customHeight="1" thickBot="1" x14ac:dyDescent="0.35">
      <c r="A12" s="115"/>
      <c r="B12" s="117"/>
      <c r="C12" s="45" t="s">
        <v>22</v>
      </c>
      <c r="D12" s="16" t="s">
        <v>11</v>
      </c>
      <c r="E12" s="12">
        <v>99</v>
      </c>
      <c r="F12" s="12">
        <v>165</v>
      </c>
      <c r="G12" s="14">
        <v>20</v>
      </c>
      <c r="H12" s="17">
        <f>F12*G12</f>
        <v>3300</v>
      </c>
      <c r="I12" s="118"/>
    </row>
    <row r="13" spans="1:9" ht="14.4" customHeight="1" x14ac:dyDescent="0.3">
      <c r="A13" s="115"/>
      <c r="B13" s="117"/>
      <c r="C13" s="6" t="s">
        <v>22</v>
      </c>
      <c r="D13" s="19" t="s">
        <v>12</v>
      </c>
      <c r="E13" s="8">
        <v>378</v>
      </c>
      <c r="F13" s="8">
        <v>630</v>
      </c>
      <c r="G13" s="9">
        <v>20</v>
      </c>
      <c r="H13" s="20">
        <f>F13*G13</f>
        <v>12600</v>
      </c>
      <c r="I13" s="118"/>
    </row>
    <row r="14" spans="1:9" ht="14.4" customHeight="1" thickBot="1" x14ac:dyDescent="0.35">
      <c r="A14" s="115"/>
      <c r="B14" s="117"/>
      <c r="C14" s="21" t="s">
        <v>22</v>
      </c>
      <c r="D14" s="33" t="s">
        <v>13</v>
      </c>
      <c r="E14" s="25">
        <v>568</v>
      </c>
      <c r="F14" s="25">
        <v>1033</v>
      </c>
      <c r="G14" s="34">
        <v>20</v>
      </c>
      <c r="H14" s="22">
        <f>F14*G14</f>
        <v>20660</v>
      </c>
      <c r="I14" s="118"/>
    </row>
    <row r="15" spans="1:9" ht="14.4" customHeight="1" thickBot="1" x14ac:dyDescent="0.35">
      <c r="A15" s="116"/>
      <c r="B15" s="27" t="s">
        <v>70</v>
      </c>
      <c r="C15" s="49"/>
      <c r="D15" s="50"/>
      <c r="E15" s="51">
        <f>SUM(E7:E14)</f>
        <v>1329</v>
      </c>
      <c r="F15" s="51">
        <f>SUM(F7:F14)</f>
        <v>2153</v>
      </c>
      <c r="G15" s="52"/>
      <c r="H15" s="53">
        <f>SUM(H7:H14)</f>
        <v>45997</v>
      </c>
      <c r="I15" s="118"/>
    </row>
    <row r="16" spans="1:9" ht="15" thickBot="1" x14ac:dyDescent="0.35">
      <c r="A16" s="58" t="s">
        <v>33</v>
      </c>
      <c r="B16" s="59"/>
      <c r="C16" s="59"/>
      <c r="D16" s="59"/>
      <c r="E16" s="30">
        <f>E15</f>
        <v>1329</v>
      </c>
      <c r="F16" s="30">
        <f>F15</f>
        <v>2153</v>
      </c>
      <c r="G16" s="30"/>
      <c r="H16" s="31">
        <f>H15</f>
        <v>45997</v>
      </c>
      <c r="I16" s="62">
        <f>H16*0.05</f>
        <v>2299.85</v>
      </c>
    </row>
  </sheetData>
  <mergeCells count="5">
    <mergeCell ref="A7:A15"/>
    <mergeCell ref="B7:B14"/>
    <mergeCell ref="I7:I15"/>
    <mergeCell ref="A2:I2"/>
    <mergeCell ref="A3:I3"/>
  </mergeCells>
  <pageMargins left="1.1023622047244095" right="0.70866141732283472" top="0.55118110236220474" bottom="0.55118110236220474" header="0.31496062992125984" footer="0.31496062992125984"/>
  <pageSetup paperSize="9" scale="6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opLeftCell="A16" zoomScaleNormal="100" workbookViewId="0">
      <selection activeCell="A4" sqref="A4:XFD4"/>
    </sheetView>
  </sheetViews>
  <sheetFormatPr defaultRowHeight="14.4" x14ac:dyDescent="0.3"/>
  <cols>
    <col min="1" max="1" width="5.77734375" customWidth="1"/>
    <col min="2" max="2" width="8.21875" customWidth="1"/>
    <col min="3" max="3" width="14.5546875" customWidth="1"/>
    <col min="4" max="4" width="32.5546875" customWidth="1"/>
    <col min="7" max="7" width="11.33203125" customWidth="1"/>
    <col min="8" max="8" width="14.44140625" customWidth="1"/>
    <col min="9" max="9" width="14.33203125" customWidth="1"/>
  </cols>
  <sheetData>
    <row r="1" spans="1:9" ht="14.4" customHeight="1" x14ac:dyDescent="0.3">
      <c r="A1" s="112"/>
      <c r="B1" s="112"/>
      <c r="C1" s="112"/>
      <c r="D1" s="112"/>
      <c r="E1" s="112"/>
      <c r="F1" s="112"/>
      <c r="G1" s="112"/>
      <c r="H1" s="112"/>
      <c r="I1" s="112" t="s">
        <v>35</v>
      </c>
    </row>
    <row r="2" spans="1:9" ht="22.8" customHeight="1" x14ac:dyDescent="0.3">
      <c r="A2" s="119" t="s">
        <v>28</v>
      </c>
      <c r="B2" s="119"/>
      <c r="C2" s="119"/>
      <c r="D2" s="119"/>
      <c r="E2" s="119"/>
      <c r="F2" s="119"/>
      <c r="G2" s="119"/>
      <c r="H2" s="119"/>
      <c r="I2" s="119"/>
    </row>
    <row r="3" spans="1:9" ht="60" customHeight="1" x14ac:dyDescent="0.3">
      <c r="A3" s="120" t="s">
        <v>29</v>
      </c>
      <c r="B3" s="120"/>
      <c r="C3" s="120"/>
      <c r="D3" s="120"/>
      <c r="E3" s="120"/>
      <c r="F3" s="120"/>
      <c r="G3" s="120"/>
      <c r="H3" s="120"/>
      <c r="I3" s="120"/>
    </row>
    <row r="4" spans="1:9" ht="15" thickBot="1" x14ac:dyDescent="0.35">
      <c r="A4" s="80"/>
      <c r="B4" s="80"/>
      <c r="C4" s="80"/>
      <c r="D4" s="80"/>
      <c r="E4" s="80"/>
      <c r="F4" s="80"/>
      <c r="G4" s="80"/>
      <c r="H4" s="80"/>
      <c r="I4" s="81"/>
    </row>
    <row r="5" spans="1:9" ht="67.8" customHeight="1" thickBot="1" x14ac:dyDescent="0.35">
      <c r="A5" s="105" t="s">
        <v>0</v>
      </c>
      <c r="B5" s="103" t="s">
        <v>30</v>
      </c>
      <c r="C5" s="103" t="s">
        <v>1</v>
      </c>
      <c r="D5" s="103" t="s">
        <v>2</v>
      </c>
      <c r="E5" s="103" t="s">
        <v>19</v>
      </c>
      <c r="F5" s="103" t="s">
        <v>20</v>
      </c>
      <c r="G5" s="103" t="s">
        <v>3</v>
      </c>
      <c r="H5" s="103" t="s">
        <v>4</v>
      </c>
      <c r="I5" s="104" t="s">
        <v>5</v>
      </c>
    </row>
    <row r="6" spans="1:9" s="85" customFormat="1" ht="14.4" customHeight="1" thickBot="1" x14ac:dyDescent="0.25">
      <c r="A6" s="82">
        <v>1</v>
      </c>
      <c r="B6" s="83">
        <v>2</v>
      </c>
      <c r="C6" s="83">
        <v>3</v>
      </c>
      <c r="D6" s="83">
        <v>4</v>
      </c>
      <c r="E6" s="83">
        <v>6</v>
      </c>
      <c r="F6" s="83">
        <v>7</v>
      </c>
      <c r="G6" s="83">
        <v>8</v>
      </c>
      <c r="H6" s="83">
        <v>9</v>
      </c>
      <c r="I6" s="84">
        <v>10</v>
      </c>
    </row>
    <row r="7" spans="1:9" ht="14.4" customHeight="1" x14ac:dyDescent="0.3">
      <c r="A7" s="121" t="s">
        <v>36</v>
      </c>
      <c r="B7" s="124" t="s">
        <v>37</v>
      </c>
      <c r="C7" s="1" t="s">
        <v>16</v>
      </c>
      <c r="D7" s="2" t="s">
        <v>7</v>
      </c>
      <c r="E7" s="3">
        <v>4</v>
      </c>
      <c r="F7" s="3"/>
      <c r="G7" s="4">
        <v>33</v>
      </c>
      <c r="H7" s="5">
        <f>E7*G7</f>
        <v>132</v>
      </c>
      <c r="I7" s="86"/>
    </row>
    <row r="8" spans="1:9" ht="14.4" customHeight="1" x14ac:dyDescent="0.3">
      <c r="A8" s="122"/>
      <c r="B8" s="117"/>
      <c r="C8" s="6" t="s">
        <v>16</v>
      </c>
      <c r="D8" s="7" t="s">
        <v>9</v>
      </c>
      <c r="E8" s="8">
        <v>179</v>
      </c>
      <c r="F8" s="8"/>
      <c r="G8" s="9">
        <v>33</v>
      </c>
      <c r="H8" s="20">
        <f>E8*G8</f>
        <v>5907</v>
      </c>
      <c r="I8" s="87"/>
    </row>
    <row r="9" spans="1:9" ht="14.4" customHeight="1" thickBot="1" x14ac:dyDescent="0.35">
      <c r="A9" s="122"/>
      <c r="B9" s="117"/>
      <c r="C9" s="45" t="s">
        <v>16</v>
      </c>
      <c r="D9" s="11" t="s">
        <v>10</v>
      </c>
      <c r="E9" s="12">
        <v>120</v>
      </c>
      <c r="F9" s="12">
        <f>ROUND(E9/0.6,0)</f>
        <v>200</v>
      </c>
      <c r="G9" s="14">
        <v>20</v>
      </c>
      <c r="H9" s="15">
        <f>F9*G9</f>
        <v>4000</v>
      </c>
      <c r="I9" s="87"/>
    </row>
    <row r="10" spans="1:9" ht="14.4" customHeight="1" x14ac:dyDescent="0.3">
      <c r="A10" s="122"/>
      <c r="B10" s="117"/>
      <c r="C10" s="1" t="s">
        <v>16</v>
      </c>
      <c r="D10" s="2" t="s">
        <v>25</v>
      </c>
      <c r="E10" s="3">
        <v>56</v>
      </c>
      <c r="F10" s="3"/>
      <c r="G10" s="4">
        <v>33</v>
      </c>
      <c r="H10" s="5">
        <f>E10*G10</f>
        <v>1848</v>
      </c>
      <c r="I10" s="87"/>
    </row>
    <row r="11" spans="1:9" ht="14.4" customHeight="1" thickBot="1" x14ac:dyDescent="0.35">
      <c r="A11" s="122"/>
      <c r="B11" s="117"/>
      <c r="C11" s="45" t="s">
        <v>16</v>
      </c>
      <c r="D11" s="11" t="s">
        <v>14</v>
      </c>
      <c r="E11" s="12">
        <v>116</v>
      </c>
      <c r="F11" s="12">
        <f>ROUND(E11/0.6,0)</f>
        <v>193</v>
      </c>
      <c r="G11" s="14">
        <v>20</v>
      </c>
      <c r="H11" s="15">
        <f>F11*G11</f>
        <v>3860</v>
      </c>
      <c r="I11" s="87"/>
    </row>
    <row r="12" spans="1:9" ht="14.4" customHeight="1" thickBot="1" x14ac:dyDescent="0.35">
      <c r="A12" s="122"/>
      <c r="B12" s="117"/>
      <c r="C12" s="45" t="s">
        <v>16</v>
      </c>
      <c r="D12" s="16" t="s">
        <v>11</v>
      </c>
      <c r="E12" s="12">
        <v>29</v>
      </c>
      <c r="F12" s="12">
        <f>ROUND(E12/0.6,0)</f>
        <v>48</v>
      </c>
      <c r="G12" s="14">
        <v>20</v>
      </c>
      <c r="H12" s="17">
        <f>F12*G12</f>
        <v>960</v>
      </c>
      <c r="I12" s="87"/>
    </row>
    <row r="13" spans="1:9" ht="14.4" customHeight="1" x14ac:dyDescent="0.3">
      <c r="A13" s="122"/>
      <c r="B13" s="117"/>
      <c r="C13" s="6" t="s">
        <v>16</v>
      </c>
      <c r="D13" s="19" t="s">
        <v>12</v>
      </c>
      <c r="E13" s="8">
        <v>208</v>
      </c>
      <c r="F13" s="8">
        <f>ROUND(E13/0.6,0)</f>
        <v>347</v>
      </c>
      <c r="G13" s="9">
        <v>20</v>
      </c>
      <c r="H13" s="20">
        <f>F13*G13</f>
        <v>6940</v>
      </c>
      <c r="I13" s="87"/>
    </row>
    <row r="14" spans="1:9" ht="14.4" customHeight="1" thickBot="1" x14ac:dyDescent="0.35">
      <c r="A14" s="122"/>
      <c r="B14" s="117"/>
      <c r="C14" s="45" t="s">
        <v>16</v>
      </c>
      <c r="D14" s="11" t="s">
        <v>13</v>
      </c>
      <c r="E14" s="12">
        <v>311</v>
      </c>
      <c r="F14" s="13">
        <f>ROUND(E14/0.55,0)</f>
        <v>565</v>
      </c>
      <c r="G14" s="46">
        <v>20</v>
      </c>
      <c r="H14" s="15">
        <f>F14*G14</f>
        <v>11300</v>
      </c>
      <c r="I14" s="88"/>
    </row>
    <row r="15" spans="1:9" ht="14.4" customHeight="1" x14ac:dyDescent="0.3">
      <c r="A15" s="122"/>
      <c r="B15" s="117"/>
      <c r="C15" s="6" t="s">
        <v>15</v>
      </c>
      <c r="D15" s="7" t="s">
        <v>9</v>
      </c>
      <c r="E15" s="8">
        <v>3</v>
      </c>
      <c r="F15" s="8"/>
      <c r="G15" s="9">
        <v>33</v>
      </c>
      <c r="H15" s="20">
        <f>E15*G15</f>
        <v>99</v>
      </c>
      <c r="I15" s="89"/>
    </row>
    <row r="16" spans="1:9" ht="14.4" customHeight="1" thickBot="1" x14ac:dyDescent="0.35">
      <c r="A16" s="122"/>
      <c r="B16" s="117"/>
      <c r="C16" s="45" t="s">
        <v>15</v>
      </c>
      <c r="D16" s="11" t="s">
        <v>10</v>
      </c>
      <c r="E16" s="12">
        <v>1</v>
      </c>
      <c r="F16" s="12">
        <f>ROUND(E16/0.6,0)</f>
        <v>2</v>
      </c>
      <c r="G16" s="14">
        <v>20</v>
      </c>
      <c r="H16" s="15">
        <f>F16*G16</f>
        <v>40</v>
      </c>
      <c r="I16" s="89"/>
    </row>
    <row r="17" spans="1:15" ht="14.4" customHeight="1" x14ac:dyDescent="0.3">
      <c r="A17" s="122"/>
      <c r="B17" s="117"/>
      <c r="C17" s="1" t="s">
        <v>15</v>
      </c>
      <c r="D17" s="2" t="s">
        <v>23</v>
      </c>
      <c r="E17" s="3">
        <v>2</v>
      </c>
      <c r="F17" s="3"/>
      <c r="G17" s="4">
        <v>33</v>
      </c>
      <c r="H17" s="5">
        <f>E17*G17</f>
        <v>66</v>
      </c>
      <c r="I17" s="89"/>
    </row>
    <row r="18" spans="1:15" ht="14.4" customHeight="1" thickBot="1" x14ac:dyDescent="0.35">
      <c r="A18" s="122"/>
      <c r="B18" s="117"/>
      <c r="C18" s="45" t="s">
        <v>15</v>
      </c>
      <c r="D18" s="11" t="s">
        <v>14</v>
      </c>
      <c r="E18" s="12">
        <v>5</v>
      </c>
      <c r="F18" s="12">
        <f>ROUND(E18/0.6,0)</f>
        <v>8</v>
      </c>
      <c r="G18" s="14">
        <v>20</v>
      </c>
      <c r="H18" s="15">
        <f>F18*G18</f>
        <v>160</v>
      </c>
      <c r="I18" s="89"/>
    </row>
    <row r="19" spans="1:15" ht="14.4" customHeight="1" thickBot="1" x14ac:dyDescent="0.35">
      <c r="A19" s="122"/>
      <c r="B19" s="117"/>
      <c r="C19" s="45" t="s">
        <v>15</v>
      </c>
      <c r="D19" s="16" t="s">
        <v>11</v>
      </c>
      <c r="E19" s="12">
        <v>1</v>
      </c>
      <c r="F19" s="12">
        <f>ROUND(E19/0.6,0)</f>
        <v>2</v>
      </c>
      <c r="G19" s="14">
        <v>20</v>
      </c>
      <c r="H19" s="17">
        <f>F19*G19</f>
        <v>40</v>
      </c>
      <c r="I19" s="89"/>
    </row>
    <row r="20" spans="1:15" ht="14.4" customHeight="1" x14ac:dyDescent="0.3">
      <c r="A20" s="122"/>
      <c r="B20" s="117"/>
      <c r="C20" s="6" t="s">
        <v>15</v>
      </c>
      <c r="D20" s="19" t="s">
        <v>12</v>
      </c>
      <c r="E20" s="8">
        <v>88</v>
      </c>
      <c r="F20" s="8">
        <f>ROUND(E20/0.6,0)</f>
        <v>147</v>
      </c>
      <c r="G20" s="9">
        <v>20</v>
      </c>
      <c r="H20" s="20">
        <f>F20*G20</f>
        <v>2940</v>
      </c>
      <c r="I20" s="89"/>
    </row>
    <row r="21" spans="1:15" ht="14.4" customHeight="1" thickBot="1" x14ac:dyDescent="0.35">
      <c r="A21" s="122"/>
      <c r="B21" s="125"/>
      <c r="C21" s="21" t="s">
        <v>15</v>
      </c>
      <c r="D21" s="33" t="s">
        <v>13</v>
      </c>
      <c r="E21" s="12">
        <v>133</v>
      </c>
      <c r="F21" s="25">
        <f>ROUND(E21/0.55,0)</f>
        <v>242</v>
      </c>
      <c r="G21" s="34">
        <v>20</v>
      </c>
      <c r="H21" s="22">
        <f>F21*G21</f>
        <v>4840</v>
      </c>
      <c r="I21" s="89"/>
    </row>
    <row r="22" spans="1:15" ht="14.4" customHeight="1" thickBot="1" x14ac:dyDescent="0.35">
      <c r="A22" s="123"/>
      <c r="B22" s="27" t="s">
        <v>70</v>
      </c>
      <c r="C22" s="49"/>
      <c r="D22" s="50"/>
      <c r="E22" s="51">
        <f>SUM(E7:E21)</f>
        <v>1256</v>
      </c>
      <c r="F22" s="51">
        <f>SUM(F7:F21)</f>
        <v>1754</v>
      </c>
      <c r="G22" s="52"/>
      <c r="H22" s="53">
        <f>SUM(H7:H21)</f>
        <v>43132</v>
      </c>
      <c r="I22" s="89"/>
    </row>
    <row r="23" spans="1:15" ht="15" thickBot="1" x14ac:dyDescent="0.35">
      <c r="A23" s="58" t="s">
        <v>38</v>
      </c>
      <c r="B23" s="59"/>
      <c r="C23" s="59"/>
      <c r="D23" s="59"/>
      <c r="E23" s="60">
        <f>E22</f>
        <v>1256</v>
      </c>
      <c r="F23" s="60">
        <f>F22</f>
        <v>1754</v>
      </c>
      <c r="G23" s="60"/>
      <c r="H23" s="61">
        <f>H22</f>
        <v>43132</v>
      </c>
      <c r="I23" s="62">
        <f>H23*0.05</f>
        <v>2156.6</v>
      </c>
      <c r="K23" s="75"/>
    </row>
    <row r="24" spans="1:15" ht="14.4" customHeight="1" x14ac:dyDescent="0.3">
      <c r="A24" s="74"/>
      <c r="B24" s="74"/>
      <c r="C24" s="74"/>
      <c r="D24" s="74"/>
      <c r="E24" s="74"/>
      <c r="F24" s="74"/>
      <c r="G24" s="74"/>
      <c r="H24" s="74"/>
      <c r="I24" s="74"/>
    </row>
    <row r="30" spans="1:15" x14ac:dyDescent="0.3">
      <c r="K30" s="77"/>
      <c r="L30" s="77"/>
      <c r="M30" s="77"/>
      <c r="N30" s="77"/>
      <c r="O30" s="77"/>
    </row>
  </sheetData>
  <mergeCells count="4">
    <mergeCell ref="A2:I2"/>
    <mergeCell ref="A3:I3"/>
    <mergeCell ref="A7:A22"/>
    <mergeCell ref="B7:B21"/>
  </mergeCells>
  <pageMargins left="0.7" right="0.7" top="0.75" bottom="0.75" header="0.3" footer="0.3"/>
  <pageSetup paperSize="9" scale="73" fitToHeight="0" orientation="portrait" r:id="rId1"/>
  <headerFooter>
    <oddHeader xml:space="preserve">&amp;L
&amp;C2023-02
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opLeftCell="A47" workbookViewId="0">
      <selection activeCell="A4" sqref="A4:XFD4"/>
    </sheetView>
  </sheetViews>
  <sheetFormatPr defaultRowHeight="14.4" x14ac:dyDescent="0.3"/>
  <cols>
    <col min="1" max="1" width="5.109375" customWidth="1"/>
    <col min="2" max="2" width="7.21875" customWidth="1"/>
    <col min="3" max="3" width="13.6640625" customWidth="1"/>
    <col min="4" max="4" width="32.77734375" customWidth="1"/>
    <col min="7" max="7" width="9.88671875" customWidth="1"/>
    <col min="8" max="8" width="15" customWidth="1"/>
    <col min="9" max="9" width="15.77734375" customWidth="1"/>
  </cols>
  <sheetData>
    <row r="1" spans="1:9" ht="14.4" customHeight="1" x14ac:dyDescent="0.3">
      <c r="A1" s="112"/>
      <c r="B1" s="112"/>
      <c r="C1" s="112"/>
      <c r="D1" s="112"/>
      <c r="E1" s="112"/>
      <c r="F1" s="112"/>
      <c r="G1" s="112"/>
      <c r="H1" s="112"/>
      <c r="I1" s="112" t="s">
        <v>39</v>
      </c>
    </row>
    <row r="2" spans="1:9" ht="22.8" customHeight="1" x14ac:dyDescent="0.3">
      <c r="A2" s="119" t="s">
        <v>28</v>
      </c>
      <c r="B2" s="119"/>
      <c r="C2" s="119"/>
      <c r="D2" s="119"/>
      <c r="E2" s="119"/>
      <c r="F2" s="119"/>
      <c r="G2" s="119"/>
      <c r="H2" s="119"/>
      <c r="I2" s="119"/>
    </row>
    <row r="3" spans="1:9" ht="60" customHeight="1" x14ac:dyDescent="0.3">
      <c r="A3" s="120" t="s">
        <v>29</v>
      </c>
      <c r="B3" s="120"/>
      <c r="C3" s="120"/>
      <c r="D3" s="120"/>
      <c r="E3" s="120"/>
      <c r="F3" s="120"/>
      <c r="G3" s="120"/>
      <c r="H3" s="120"/>
      <c r="I3" s="120"/>
    </row>
    <row r="4" spans="1:9" ht="15" thickBot="1" x14ac:dyDescent="0.35">
      <c r="A4" s="80"/>
      <c r="B4" s="80"/>
      <c r="C4" s="80"/>
      <c r="D4" s="80"/>
      <c r="E4" s="80"/>
      <c r="F4" s="80"/>
      <c r="G4" s="80"/>
      <c r="H4" s="80"/>
      <c r="I4" s="81"/>
    </row>
    <row r="5" spans="1:9" ht="68.400000000000006" customHeight="1" thickBot="1" x14ac:dyDescent="0.35">
      <c r="A5" s="105" t="s">
        <v>0</v>
      </c>
      <c r="B5" s="103" t="s">
        <v>30</v>
      </c>
      <c r="C5" s="103" t="s">
        <v>1</v>
      </c>
      <c r="D5" s="103" t="s">
        <v>2</v>
      </c>
      <c r="E5" s="103" t="s">
        <v>19</v>
      </c>
      <c r="F5" s="103" t="s">
        <v>20</v>
      </c>
      <c r="G5" s="103" t="s">
        <v>3</v>
      </c>
      <c r="H5" s="103" t="s">
        <v>4</v>
      </c>
      <c r="I5" s="104" t="s">
        <v>5</v>
      </c>
    </row>
    <row r="6" spans="1:9" s="85" customFormat="1" ht="14.4" customHeight="1" thickBot="1" x14ac:dyDescent="0.25">
      <c r="A6" s="82">
        <v>1</v>
      </c>
      <c r="B6" s="83">
        <v>2</v>
      </c>
      <c r="C6" s="83">
        <v>3</v>
      </c>
      <c r="D6" s="83">
        <v>4</v>
      </c>
      <c r="E6" s="83">
        <v>6</v>
      </c>
      <c r="F6" s="83">
        <v>7</v>
      </c>
      <c r="G6" s="83">
        <v>8</v>
      </c>
      <c r="H6" s="83">
        <v>9</v>
      </c>
      <c r="I6" s="84">
        <v>10</v>
      </c>
    </row>
    <row r="7" spans="1:9" ht="14.4" customHeight="1" x14ac:dyDescent="0.3">
      <c r="A7" s="121" t="s">
        <v>40</v>
      </c>
      <c r="B7" s="124" t="s">
        <v>41</v>
      </c>
      <c r="C7" s="1" t="s">
        <v>6</v>
      </c>
      <c r="D7" s="2" t="s">
        <v>7</v>
      </c>
      <c r="E7" s="3">
        <v>6</v>
      </c>
      <c r="F7" s="3"/>
      <c r="G7" s="4">
        <v>33</v>
      </c>
      <c r="H7" s="5">
        <f>E7*G7</f>
        <v>198</v>
      </c>
      <c r="I7" s="86"/>
    </row>
    <row r="8" spans="1:9" ht="14.4" customHeight="1" x14ac:dyDescent="0.3">
      <c r="A8" s="122"/>
      <c r="B8" s="117"/>
      <c r="C8" s="6" t="s">
        <v>6</v>
      </c>
      <c r="D8" s="7" t="s">
        <v>9</v>
      </c>
      <c r="E8" s="8">
        <v>14</v>
      </c>
      <c r="F8" s="8"/>
      <c r="G8" s="9">
        <v>33</v>
      </c>
      <c r="H8" s="20">
        <f>E8*G8</f>
        <v>462</v>
      </c>
      <c r="I8" s="87"/>
    </row>
    <row r="9" spans="1:9" ht="14.4" customHeight="1" thickBot="1" x14ac:dyDescent="0.35">
      <c r="A9" s="122"/>
      <c r="B9" s="117"/>
      <c r="C9" s="45" t="s">
        <v>6</v>
      </c>
      <c r="D9" s="11" t="s">
        <v>10</v>
      </c>
      <c r="E9" s="12">
        <v>9</v>
      </c>
      <c r="F9" s="12">
        <f>ROUND(E9/0.6,0)</f>
        <v>15</v>
      </c>
      <c r="G9" s="14">
        <v>20</v>
      </c>
      <c r="H9" s="15">
        <f>F9*G9</f>
        <v>300</v>
      </c>
      <c r="I9" s="87"/>
    </row>
    <row r="10" spans="1:9" ht="14.4" customHeight="1" x14ac:dyDescent="0.3">
      <c r="A10" s="122"/>
      <c r="B10" s="117"/>
      <c r="C10" s="1" t="s">
        <v>6</v>
      </c>
      <c r="D10" s="2" t="s">
        <v>25</v>
      </c>
      <c r="E10" s="3">
        <v>1</v>
      </c>
      <c r="F10" s="3"/>
      <c r="G10" s="4">
        <v>33</v>
      </c>
      <c r="H10" s="5">
        <f>E10*G10</f>
        <v>33</v>
      </c>
      <c r="I10" s="87"/>
    </row>
    <row r="11" spans="1:9" ht="14.4" customHeight="1" thickBot="1" x14ac:dyDescent="0.35">
      <c r="A11" s="122"/>
      <c r="B11" s="117"/>
      <c r="C11" s="45" t="s">
        <v>6</v>
      </c>
      <c r="D11" s="11" t="s">
        <v>14</v>
      </c>
      <c r="E11" s="12">
        <v>2</v>
      </c>
      <c r="F11" s="12">
        <f>ROUND(E11/0.6,0)</f>
        <v>3</v>
      </c>
      <c r="G11" s="14">
        <v>20</v>
      </c>
      <c r="H11" s="15">
        <f>F11*G11</f>
        <v>60</v>
      </c>
      <c r="I11" s="87"/>
    </row>
    <row r="12" spans="1:9" ht="14.4" customHeight="1" x14ac:dyDescent="0.3">
      <c r="A12" s="122"/>
      <c r="B12" s="117"/>
      <c r="C12" s="6" t="s">
        <v>6</v>
      </c>
      <c r="D12" s="19" t="s">
        <v>12</v>
      </c>
      <c r="E12" s="8">
        <v>41</v>
      </c>
      <c r="F12" s="8">
        <f>ROUND(E12/0.6,0)</f>
        <v>68</v>
      </c>
      <c r="G12" s="9">
        <v>20</v>
      </c>
      <c r="H12" s="20">
        <f>F12*G12</f>
        <v>1360</v>
      </c>
      <c r="I12" s="87"/>
    </row>
    <row r="13" spans="1:9" ht="14.4" customHeight="1" thickBot="1" x14ac:dyDescent="0.35">
      <c r="A13" s="122"/>
      <c r="B13" s="117"/>
      <c r="C13" s="45" t="s">
        <v>6</v>
      </c>
      <c r="D13" s="11" t="s">
        <v>13</v>
      </c>
      <c r="E13" s="12">
        <v>61</v>
      </c>
      <c r="F13" s="13">
        <f>ROUND(E13/0.55,0)</f>
        <v>111</v>
      </c>
      <c r="G13" s="46">
        <v>20</v>
      </c>
      <c r="H13" s="15">
        <f>F13*G13</f>
        <v>2220</v>
      </c>
      <c r="I13" s="88"/>
    </row>
    <row r="14" spans="1:9" ht="14.4" customHeight="1" x14ac:dyDescent="0.3">
      <c r="A14" s="122"/>
      <c r="B14" s="117"/>
      <c r="C14" s="6" t="s">
        <v>8</v>
      </c>
      <c r="D14" s="7" t="s">
        <v>9</v>
      </c>
      <c r="E14" s="8">
        <v>1</v>
      </c>
      <c r="F14" s="8"/>
      <c r="G14" s="9">
        <v>33</v>
      </c>
      <c r="H14" s="20">
        <f>E14*G14</f>
        <v>33</v>
      </c>
      <c r="I14" s="89"/>
    </row>
    <row r="15" spans="1:9" ht="14.4" hidden="1" customHeight="1" thickBot="1" x14ac:dyDescent="0.35">
      <c r="A15" s="122"/>
      <c r="B15" s="117"/>
      <c r="C15" s="1" t="s">
        <v>8</v>
      </c>
      <c r="D15" s="2" t="s">
        <v>23</v>
      </c>
      <c r="E15" s="3">
        <v>0</v>
      </c>
      <c r="F15" s="3"/>
      <c r="G15" s="4">
        <v>33</v>
      </c>
      <c r="H15" s="5">
        <f>E15*G15</f>
        <v>0</v>
      </c>
      <c r="I15" s="89"/>
    </row>
    <row r="16" spans="1:9" ht="14.4" hidden="1" customHeight="1" thickBot="1" x14ac:dyDescent="0.35">
      <c r="A16" s="122"/>
      <c r="B16" s="117"/>
      <c r="C16" s="45" t="s">
        <v>8</v>
      </c>
      <c r="D16" s="11" t="s">
        <v>14</v>
      </c>
      <c r="E16" s="12">
        <v>0</v>
      </c>
      <c r="F16" s="12">
        <f>ROUND(E16/0.6,0)</f>
        <v>0</v>
      </c>
      <c r="G16" s="14">
        <v>20</v>
      </c>
      <c r="H16" s="15">
        <f>F16*G16</f>
        <v>0</v>
      </c>
      <c r="I16" s="89"/>
    </row>
    <row r="17" spans="1:9" ht="14.4" hidden="1" customHeight="1" thickBot="1" x14ac:dyDescent="0.35">
      <c r="A17" s="122"/>
      <c r="B17" s="117"/>
      <c r="C17" s="45" t="s">
        <v>8</v>
      </c>
      <c r="D17" s="16" t="s">
        <v>11</v>
      </c>
      <c r="E17" s="12">
        <v>0</v>
      </c>
      <c r="F17" s="12">
        <f>ROUND(E17/0.6,0)</f>
        <v>0</v>
      </c>
      <c r="G17" s="14">
        <v>20</v>
      </c>
      <c r="H17" s="17">
        <f>F17*G17</f>
        <v>0</v>
      </c>
      <c r="I17" s="89"/>
    </row>
    <row r="18" spans="1:9" ht="14.4" hidden="1" customHeight="1" thickBot="1" x14ac:dyDescent="0.35">
      <c r="A18" s="122"/>
      <c r="B18" s="117"/>
      <c r="C18" s="6" t="s">
        <v>8</v>
      </c>
      <c r="D18" s="19" t="s">
        <v>12</v>
      </c>
      <c r="E18" s="8">
        <v>0</v>
      </c>
      <c r="F18" s="8">
        <f>ROUND(E18/0.6,0)</f>
        <v>0</v>
      </c>
      <c r="G18" s="9">
        <v>20</v>
      </c>
      <c r="H18" s="20">
        <f>F18*G18</f>
        <v>0</v>
      </c>
      <c r="I18" s="89"/>
    </row>
    <row r="19" spans="1:9" ht="14.4" customHeight="1" thickBot="1" x14ac:dyDescent="0.35">
      <c r="A19" s="122"/>
      <c r="B19" s="125"/>
      <c r="C19" s="21" t="s">
        <v>8</v>
      </c>
      <c r="D19" s="33" t="s">
        <v>13</v>
      </c>
      <c r="E19" s="12">
        <v>2</v>
      </c>
      <c r="F19" s="25">
        <f>ROUND(E19/0.55,0)</f>
        <v>4</v>
      </c>
      <c r="G19" s="34">
        <v>20</v>
      </c>
      <c r="H19" s="22">
        <f>F19*G19</f>
        <v>80</v>
      </c>
      <c r="I19" s="89"/>
    </row>
    <row r="20" spans="1:9" ht="14.4" customHeight="1" thickBot="1" x14ac:dyDescent="0.35">
      <c r="A20" s="122"/>
      <c r="B20" s="27" t="s">
        <v>70</v>
      </c>
      <c r="C20" s="28"/>
      <c r="D20" s="29"/>
      <c r="E20" s="30">
        <v>137</v>
      </c>
      <c r="F20" s="30">
        <f>SUM(F7:F19)</f>
        <v>201</v>
      </c>
      <c r="G20" s="31"/>
      <c r="H20" s="32">
        <f>SUM(H7:H19)</f>
        <v>4746</v>
      </c>
      <c r="I20" s="89"/>
    </row>
    <row r="21" spans="1:9" ht="14.4" hidden="1" customHeight="1" thickBot="1" x14ac:dyDescent="0.35">
      <c r="A21" s="122"/>
      <c r="B21" s="124" t="s">
        <v>42</v>
      </c>
      <c r="C21" s="1" t="s">
        <v>6</v>
      </c>
      <c r="D21" s="2" t="s">
        <v>7</v>
      </c>
      <c r="E21" s="3">
        <v>0</v>
      </c>
      <c r="F21" s="3"/>
      <c r="G21" s="4">
        <v>33</v>
      </c>
      <c r="H21" s="5">
        <f>E21*G21</f>
        <v>0</v>
      </c>
      <c r="I21" s="86"/>
    </row>
    <row r="22" spans="1:9" ht="14.4" hidden="1" customHeight="1" thickBot="1" x14ac:dyDescent="0.35">
      <c r="A22" s="122"/>
      <c r="B22" s="117"/>
      <c r="C22" s="6" t="s">
        <v>6</v>
      </c>
      <c r="D22" s="7" t="s">
        <v>9</v>
      </c>
      <c r="E22" s="8">
        <v>0</v>
      </c>
      <c r="F22" s="8"/>
      <c r="G22" s="9">
        <v>33</v>
      </c>
      <c r="H22" s="20">
        <f>E22*G22</f>
        <v>0</v>
      </c>
      <c r="I22" s="87"/>
    </row>
    <row r="23" spans="1:9" ht="14.4" hidden="1" customHeight="1" thickBot="1" x14ac:dyDescent="0.35">
      <c r="A23" s="122"/>
      <c r="B23" s="117"/>
      <c r="C23" s="45" t="s">
        <v>6</v>
      </c>
      <c r="D23" s="11" t="s">
        <v>10</v>
      </c>
      <c r="E23" s="12">
        <v>0</v>
      </c>
      <c r="F23" s="12">
        <f>ROUND(E23/0.6,0)</f>
        <v>0</v>
      </c>
      <c r="G23" s="14">
        <v>20</v>
      </c>
      <c r="H23" s="15">
        <f>F23*G23</f>
        <v>0</v>
      </c>
      <c r="I23" s="87"/>
    </row>
    <row r="24" spans="1:9" ht="14.4" hidden="1" customHeight="1" thickBot="1" x14ac:dyDescent="0.35">
      <c r="A24" s="122"/>
      <c r="B24" s="117"/>
      <c r="C24" s="1" t="s">
        <v>6</v>
      </c>
      <c r="D24" s="2" t="s">
        <v>25</v>
      </c>
      <c r="E24" s="3">
        <v>0</v>
      </c>
      <c r="F24" s="3"/>
      <c r="G24" s="4">
        <v>33</v>
      </c>
      <c r="H24" s="5">
        <f>E24*G24</f>
        <v>0</v>
      </c>
      <c r="I24" s="87"/>
    </row>
    <row r="25" spans="1:9" ht="14.4" hidden="1" customHeight="1" thickBot="1" x14ac:dyDescent="0.35">
      <c r="A25" s="122"/>
      <c r="B25" s="117"/>
      <c r="C25" s="45" t="s">
        <v>6</v>
      </c>
      <c r="D25" s="11" t="s">
        <v>14</v>
      </c>
      <c r="E25" s="12">
        <v>0</v>
      </c>
      <c r="F25" s="12">
        <f>ROUND(E25/0.6,0)</f>
        <v>0</v>
      </c>
      <c r="G25" s="14">
        <v>20</v>
      </c>
      <c r="H25" s="15">
        <f>F25*G25</f>
        <v>0</v>
      </c>
      <c r="I25" s="87"/>
    </row>
    <row r="26" spans="1:9" ht="14.4" hidden="1" customHeight="1" thickBot="1" x14ac:dyDescent="0.35">
      <c r="A26" s="122"/>
      <c r="B26" s="117"/>
      <c r="C26" s="45" t="s">
        <v>6</v>
      </c>
      <c r="D26" s="16" t="s">
        <v>11</v>
      </c>
      <c r="E26" s="12">
        <v>0</v>
      </c>
      <c r="F26" s="12">
        <f>ROUND(E26/0.6,0)</f>
        <v>0</v>
      </c>
      <c r="G26" s="14">
        <v>20</v>
      </c>
      <c r="H26" s="17">
        <f>F26*G26</f>
        <v>0</v>
      </c>
      <c r="I26" s="87"/>
    </row>
    <row r="27" spans="1:9" ht="14.4" customHeight="1" x14ac:dyDescent="0.3">
      <c r="A27" s="122"/>
      <c r="B27" s="117"/>
      <c r="C27" s="6" t="s">
        <v>6</v>
      </c>
      <c r="D27" s="19" t="s">
        <v>12</v>
      </c>
      <c r="E27" s="8">
        <v>160</v>
      </c>
      <c r="F27" s="8">
        <f>ROUND(E27/0.6,0)</f>
        <v>267</v>
      </c>
      <c r="G27" s="9">
        <v>20</v>
      </c>
      <c r="H27" s="20">
        <f>F27*G27</f>
        <v>5340</v>
      </c>
      <c r="I27" s="87"/>
    </row>
    <row r="28" spans="1:9" ht="14.4" customHeight="1" thickBot="1" x14ac:dyDescent="0.35">
      <c r="A28" s="122"/>
      <c r="B28" s="117"/>
      <c r="C28" s="45" t="s">
        <v>6</v>
      </c>
      <c r="D28" s="11" t="s">
        <v>13</v>
      </c>
      <c r="E28" s="12">
        <v>240</v>
      </c>
      <c r="F28" s="13">
        <f>ROUND(E28/0.55,0)</f>
        <v>436</v>
      </c>
      <c r="G28" s="46">
        <v>20</v>
      </c>
      <c r="H28" s="15">
        <f>F28*G28</f>
        <v>8720</v>
      </c>
      <c r="I28" s="88"/>
    </row>
    <row r="29" spans="1:9" ht="14.4" hidden="1" customHeight="1" thickBot="1" x14ac:dyDescent="0.35">
      <c r="A29" s="122"/>
      <c r="B29" s="117"/>
      <c r="C29" s="6" t="s">
        <v>8</v>
      </c>
      <c r="D29" s="7" t="s">
        <v>9</v>
      </c>
      <c r="E29" s="8">
        <v>0</v>
      </c>
      <c r="F29" s="8"/>
      <c r="G29" s="9">
        <v>33</v>
      </c>
      <c r="H29" s="20">
        <f>E29*G29</f>
        <v>0</v>
      </c>
      <c r="I29" s="89"/>
    </row>
    <row r="30" spans="1:9" ht="14.4" hidden="1" customHeight="1" thickBot="1" x14ac:dyDescent="0.35">
      <c r="A30" s="122"/>
      <c r="B30" s="117"/>
      <c r="C30" s="45" t="s">
        <v>8</v>
      </c>
      <c r="D30" s="11" t="s">
        <v>10</v>
      </c>
      <c r="E30" s="12">
        <v>0</v>
      </c>
      <c r="F30" s="12">
        <f>ROUND(E30/0.6,0)</f>
        <v>0</v>
      </c>
      <c r="G30" s="14">
        <v>20</v>
      </c>
      <c r="H30" s="15">
        <f>F30*G30</f>
        <v>0</v>
      </c>
      <c r="I30" s="89"/>
    </row>
    <row r="31" spans="1:9" ht="14.4" hidden="1" customHeight="1" thickBot="1" x14ac:dyDescent="0.35">
      <c r="A31" s="122"/>
      <c r="B31" s="117"/>
      <c r="C31" s="1" t="s">
        <v>8</v>
      </c>
      <c r="D31" s="2" t="s">
        <v>23</v>
      </c>
      <c r="E31" s="3">
        <v>0</v>
      </c>
      <c r="F31" s="3"/>
      <c r="G31" s="4">
        <v>33</v>
      </c>
      <c r="H31" s="5">
        <f>E31*G31</f>
        <v>0</v>
      </c>
      <c r="I31" s="89"/>
    </row>
    <row r="32" spans="1:9" ht="14.4" hidden="1" customHeight="1" thickBot="1" x14ac:dyDescent="0.35">
      <c r="A32" s="122"/>
      <c r="B32" s="117"/>
      <c r="C32" s="45" t="s">
        <v>8</v>
      </c>
      <c r="D32" s="11" t="s">
        <v>14</v>
      </c>
      <c r="E32" s="12">
        <v>0</v>
      </c>
      <c r="F32" s="12">
        <f>ROUND(E32/0.6,0)</f>
        <v>0</v>
      </c>
      <c r="G32" s="14">
        <v>20</v>
      </c>
      <c r="H32" s="15">
        <f>F32*G32</f>
        <v>0</v>
      </c>
      <c r="I32" s="89"/>
    </row>
    <row r="33" spans="1:9" ht="14.4" hidden="1" customHeight="1" thickBot="1" x14ac:dyDescent="0.35">
      <c r="A33" s="122"/>
      <c r="B33" s="117"/>
      <c r="C33" s="45" t="s">
        <v>8</v>
      </c>
      <c r="D33" s="16" t="s">
        <v>11</v>
      </c>
      <c r="E33" s="12">
        <v>0</v>
      </c>
      <c r="F33" s="12">
        <f>ROUND(E33/0.6,0)</f>
        <v>0</v>
      </c>
      <c r="G33" s="14">
        <v>20</v>
      </c>
      <c r="H33" s="17">
        <f>F33*G33</f>
        <v>0</v>
      </c>
      <c r="I33" s="89"/>
    </row>
    <row r="34" spans="1:9" ht="14.4" hidden="1" customHeight="1" thickBot="1" x14ac:dyDescent="0.35">
      <c r="A34" s="122"/>
      <c r="B34" s="117"/>
      <c r="C34" s="6" t="s">
        <v>8</v>
      </c>
      <c r="D34" s="19" t="s">
        <v>12</v>
      </c>
      <c r="E34" s="8">
        <v>0</v>
      </c>
      <c r="F34" s="8">
        <f>ROUND(E34/0.6,0)</f>
        <v>0</v>
      </c>
      <c r="G34" s="9">
        <v>20</v>
      </c>
      <c r="H34" s="20">
        <f>F34*G34</f>
        <v>0</v>
      </c>
      <c r="I34" s="89"/>
    </row>
    <row r="35" spans="1:9" ht="14.4" customHeight="1" thickBot="1" x14ac:dyDescent="0.35">
      <c r="A35" s="122"/>
      <c r="B35" s="125"/>
      <c r="C35" s="21" t="s">
        <v>8</v>
      </c>
      <c r="D35" s="33" t="s">
        <v>13</v>
      </c>
      <c r="E35" s="12">
        <v>8</v>
      </c>
      <c r="F35" s="25">
        <f>ROUND(E35/0.55,0)</f>
        <v>15</v>
      </c>
      <c r="G35" s="34">
        <v>20</v>
      </c>
      <c r="H35" s="22">
        <f>F35*G35</f>
        <v>300</v>
      </c>
      <c r="I35" s="89"/>
    </row>
    <row r="36" spans="1:9" ht="14.4" customHeight="1" thickBot="1" x14ac:dyDescent="0.35">
      <c r="A36" s="122"/>
      <c r="B36" s="27" t="s">
        <v>70</v>
      </c>
      <c r="C36" s="49"/>
      <c r="D36" s="50"/>
      <c r="E36" s="51">
        <v>408</v>
      </c>
      <c r="F36" s="51">
        <f>SUM(F21:F35)</f>
        <v>718</v>
      </c>
      <c r="G36" s="52"/>
      <c r="H36" s="53">
        <f>SUM(H21:H35)</f>
        <v>14360</v>
      </c>
      <c r="I36" s="89"/>
    </row>
    <row r="37" spans="1:9" ht="14.4" customHeight="1" x14ac:dyDescent="0.3">
      <c r="A37" s="122"/>
      <c r="B37" s="126" t="s">
        <v>43</v>
      </c>
      <c r="C37" s="1" t="s">
        <v>16</v>
      </c>
      <c r="D37" s="2" t="s">
        <v>7</v>
      </c>
      <c r="E37" s="3">
        <v>46</v>
      </c>
      <c r="F37" s="3"/>
      <c r="G37" s="4">
        <v>33</v>
      </c>
      <c r="H37" s="40">
        <f>E37*G37</f>
        <v>1518</v>
      </c>
      <c r="I37" s="86"/>
    </row>
    <row r="38" spans="1:9" ht="14.4" customHeight="1" x14ac:dyDescent="0.3">
      <c r="A38" s="122"/>
      <c r="B38" s="127"/>
      <c r="C38" s="6" t="s">
        <v>16</v>
      </c>
      <c r="D38" s="7" t="s">
        <v>9</v>
      </c>
      <c r="E38" s="8">
        <v>220</v>
      </c>
      <c r="F38" s="8"/>
      <c r="G38" s="9">
        <v>33</v>
      </c>
      <c r="H38" s="43">
        <f>E38*G38</f>
        <v>7260</v>
      </c>
      <c r="I38" s="87"/>
    </row>
    <row r="39" spans="1:9" ht="14.4" customHeight="1" thickBot="1" x14ac:dyDescent="0.35">
      <c r="A39" s="122"/>
      <c r="B39" s="127"/>
      <c r="C39" s="45" t="s">
        <v>16</v>
      </c>
      <c r="D39" s="11" t="s">
        <v>10</v>
      </c>
      <c r="E39" s="12">
        <v>147</v>
      </c>
      <c r="F39" s="12">
        <f>ROUND(E39/0.6,0)</f>
        <v>245</v>
      </c>
      <c r="G39" s="14">
        <v>20</v>
      </c>
      <c r="H39" s="41">
        <f>F39*G39</f>
        <v>4900</v>
      </c>
      <c r="I39" s="87"/>
    </row>
    <row r="40" spans="1:9" ht="14.4" customHeight="1" x14ac:dyDescent="0.3">
      <c r="A40" s="122"/>
      <c r="B40" s="127"/>
      <c r="C40" s="1" t="s">
        <v>16</v>
      </c>
      <c r="D40" s="2" t="s">
        <v>25</v>
      </c>
      <c r="E40" s="3">
        <v>59</v>
      </c>
      <c r="F40" s="3"/>
      <c r="G40" s="4">
        <v>33</v>
      </c>
      <c r="H40" s="40">
        <f>E40*G40</f>
        <v>1947</v>
      </c>
      <c r="I40" s="87"/>
    </row>
    <row r="41" spans="1:9" ht="14.4" customHeight="1" thickBot="1" x14ac:dyDescent="0.35">
      <c r="A41" s="122"/>
      <c r="B41" s="127"/>
      <c r="C41" s="45" t="s">
        <v>16</v>
      </c>
      <c r="D41" s="11" t="s">
        <v>14</v>
      </c>
      <c r="E41" s="12">
        <v>104</v>
      </c>
      <c r="F41" s="12">
        <f>ROUND(E41/0.6,0)</f>
        <v>173</v>
      </c>
      <c r="G41" s="14">
        <v>20</v>
      </c>
      <c r="H41" s="41">
        <f>F41*G41</f>
        <v>3460</v>
      </c>
      <c r="I41" s="87"/>
    </row>
    <row r="42" spans="1:9" ht="14.4" customHeight="1" thickBot="1" x14ac:dyDescent="0.35">
      <c r="A42" s="122"/>
      <c r="B42" s="127"/>
      <c r="C42" s="45" t="s">
        <v>16</v>
      </c>
      <c r="D42" s="16" t="s">
        <v>11</v>
      </c>
      <c r="E42" s="12">
        <v>37</v>
      </c>
      <c r="F42" s="12">
        <f>ROUND(E42/0.6,0)</f>
        <v>62</v>
      </c>
      <c r="G42" s="14">
        <v>20</v>
      </c>
      <c r="H42" s="42">
        <f>F42*G42</f>
        <v>1240</v>
      </c>
      <c r="I42" s="87"/>
    </row>
    <row r="43" spans="1:9" ht="14.4" customHeight="1" x14ac:dyDescent="0.3">
      <c r="A43" s="122"/>
      <c r="B43" s="127"/>
      <c r="C43" s="6" t="s">
        <v>16</v>
      </c>
      <c r="D43" s="19" t="s">
        <v>12</v>
      </c>
      <c r="E43" s="8">
        <v>148</v>
      </c>
      <c r="F43" s="8">
        <f>ROUND(E43/0.6,0)</f>
        <v>247</v>
      </c>
      <c r="G43" s="9">
        <v>20</v>
      </c>
      <c r="H43" s="43">
        <f>F43*G43</f>
        <v>4940</v>
      </c>
      <c r="I43" s="87"/>
    </row>
    <row r="44" spans="1:9" ht="14.4" customHeight="1" thickBot="1" x14ac:dyDescent="0.35">
      <c r="A44" s="122"/>
      <c r="B44" s="128"/>
      <c r="C44" s="45" t="s">
        <v>16</v>
      </c>
      <c r="D44" s="11" t="s">
        <v>13</v>
      </c>
      <c r="E44" s="12">
        <v>222</v>
      </c>
      <c r="F44" s="13">
        <f>ROUND(E44/0.55,0)</f>
        <v>404</v>
      </c>
      <c r="G44" s="46">
        <v>20</v>
      </c>
      <c r="H44" s="41">
        <f>F44*G44</f>
        <v>8080</v>
      </c>
      <c r="I44" s="87"/>
    </row>
    <row r="45" spans="1:9" ht="14.4" customHeight="1" thickBot="1" x14ac:dyDescent="0.35">
      <c r="A45" s="122"/>
      <c r="B45" s="27" t="s">
        <v>70</v>
      </c>
      <c r="C45" s="27"/>
      <c r="D45" s="29"/>
      <c r="E45" s="30">
        <v>983</v>
      </c>
      <c r="F45" s="30">
        <f>SUM(F37:F44)</f>
        <v>1131</v>
      </c>
      <c r="G45" s="31"/>
      <c r="H45" s="56">
        <f>SUM(H37:H44)</f>
        <v>33345</v>
      </c>
      <c r="I45" s="72"/>
    </row>
    <row r="46" spans="1:9" ht="14.4" customHeight="1" x14ac:dyDescent="0.3">
      <c r="A46" s="122"/>
      <c r="B46" s="124" t="s">
        <v>45</v>
      </c>
      <c r="C46" s="6" t="s">
        <v>6</v>
      </c>
      <c r="D46" s="2" t="s">
        <v>7</v>
      </c>
      <c r="E46" s="3">
        <v>3</v>
      </c>
      <c r="F46" s="3"/>
      <c r="G46" s="4">
        <v>33</v>
      </c>
      <c r="H46" s="40">
        <f>E46*G46</f>
        <v>99</v>
      </c>
      <c r="I46" s="86"/>
    </row>
    <row r="47" spans="1:9" ht="14.4" customHeight="1" x14ac:dyDescent="0.3">
      <c r="A47" s="122"/>
      <c r="B47" s="117"/>
      <c r="C47" s="6" t="s">
        <v>6</v>
      </c>
      <c r="D47" s="7" t="s">
        <v>9</v>
      </c>
      <c r="E47" s="8">
        <v>9</v>
      </c>
      <c r="F47" s="8"/>
      <c r="G47" s="9">
        <v>33</v>
      </c>
      <c r="H47" s="43">
        <f>E47*G47</f>
        <v>297</v>
      </c>
      <c r="I47" s="72"/>
    </row>
    <row r="48" spans="1:9" ht="14.4" customHeight="1" thickBot="1" x14ac:dyDescent="0.35">
      <c r="A48" s="122"/>
      <c r="B48" s="117"/>
      <c r="C48" s="45" t="s">
        <v>6</v>
      </c>
      <c r="D48" s="11" t="s">
        <v>10</v>
      </c>
      <c r="E48" s="12">
        <v>4</v>
      </c>
      <c r="F48" s="12">
        <f>ROUND(E48/0.6,0)</f>
        <v>7</v>
      </c>
      <c r="G48" s="14">
        <v>20</v>
      </c>
      <c r="H48" s="41">
        <f>F48*G48</f>
        <v>140</v>
      </c>
      <c r="I48" s="72"/>
    </row>
    <row r="49" spans="1:9" ht="14.4" hidden="1" customHeight="1" thickBot="1" x14ac:dyDescent="0.35">
      <c r="A49" s="122"/>
      <c r="B49" s="117"/>
      <c r="C49" s="1" t="s">
        <v>6</v>
      </c>
      <c r="D49" s="2" t="s">
        <v>23</v>
      </c>
      <c r="E49" s="3">
        <v>0</v>
      </c>
      <c r="F49" s="3"/>
      <c r="G49" s="4">
        <v>33</v>
      </c>
      <c r="H49" s="40">
        <f>E49*G49</f>
        <v>0</v>
      </c>
      <c r="I49" s="72"/>
    </row>
    <row r="50" spans="1:9" ht="14.4" customHeight="1" thickBot="1" x14ac:dyDescent="0.35">
      <c r="A50" s="122"/>
      <c r="B50" s="117"/>
      <c r="C50" s="45" t="s">
        <v>6</v>
      </c>
      <c r="D50" s="11" t="s">
        <v>14</v>
      </c>
      <c r="E50" s="12">
        <v>2</v>
      </c>
      <c r="F50" s="12">
        <f>ROUND(E50/0.6,0)</f>
        <v>3</v>
      </c>
      <c r="G50" s="14">
        <v>20</v>
      </c>
      <c r="H50" s="41">
        <f>F50*G50</f>
        <v>60</v>
      </c>
      <c r="I50" s="72"/>
    </row>
    <row r="51" spans="1:9" ht="14.4" hidden="1" customHeight="1" thickBot="1" x14ac:dyDescent="0.35">
      <c r="A51" s="122"/>
      <c r="B51" s="117"/>
      <c r="C51" s="45" t="s">
        <v>6</v>
      </c>
      <c r="D51" s="16" t="s">
        <v>11</v>
      </c>
      <c r="E51" s="12">
        <v>0</v>
      </c>
      <c r="F51" s="12">
        <f>ROUND(E51/0.6,0)</f>
        <v>0</v>
      </c>
      <c r="G51" s="14">
        <v>20</v>
      </c>
      <c r="H51" s="42">
        <f>F51*G51</f>
        <v>0</v>
      </c>
      <c r="I51" s="72"/>
    </row>
    <row r="52" spans="1:9" ht="14.4" customHeight="1" x14ac:dyDescent="0.3">
      <c r="A52" s="122"/>
      <c r="B52" s="117"/>
      <c r="C52" s="6" t="s">
        <v>6</v>
      </c>
      <c r="D52" s="19" t="s">
        <v>12</v>
      </c>
      <c r="E52" s="8">
        <v>41</v>
      </c>
      <c r="F52" s="8">
        <f>ROUND(E52/0.6,0)</f>
        <v>68</v>
      </c>
      <c r="G52" s="9">
        <v>20</v>
      </c>
      <c r="H52" s="43">
        <f>F52*G52</f>
        <v>1360</v>
      </c>
      <c r="I52" s="72"/>
    </row>
    <row r="53" spans="1:9" ht="14.4" customHeight="1" thickBot="1" x14ac:dyDescent="0.35">
      <c r="A53" s="122"/>
      <c r="B53" s="125"/>
      <c r="C53" s="21" t="s">
        <v>6</v>
      </c>
      <c r="D53" s="33" t="s">
        <v>13</v>
      </c>
      <c r="E53" s="12">
        <v>62</v>
      </c>
      <c r="F53" s="25">
        <f>ROUND(E53/0.55,0)</f>
        <v>113</v>
      </c>
      <c r="G53" s="34">
        <v>20</v>
      </c>
      <c r="H53" s="44">
        <f>F53*G53</f>
        <v>2260</v>
      </c>
      <c r="I53" s="72"/>
    </row>
    <row r="54" spans="1:9" ht="14.4" customHeight="1" thickBot="1" x14ac:dyDescent="0.35">
      <c r="A54" s="123"/>
      <c r="B54" s="27" t="s">
        <v>70</v>
      </c>
      <c r="C54" s="27"/>
      <c r="D54" s="29"/>
      <c r="E54" s="30">
        <v>121</v>
      </c>
      <c r="F54" s="30">
        <f>SUM(F46:F53)</f>
        <v>191</v>
      </c>
      <c r="G54" s="30"/>
      <c r="H54" s="31">
        <f>SUM(H46:H53)</f>
        <v>4216</v>
      </c>
      <c r="I54" s="73"/>
    </row>
    <row r="55" spans="1:9" ht="15" thickBot="1" x14ac:dyDescent="0.35">
      <c r="A55" s="58" t="s">
        <v>46</v>
      </c>
      <c r="B55" s="59"/>
      <c r="C55" s="90"/>
      <c r="D55" s="90"/>
      <c r="E55" s="91">
        <f>E20+E36+E45+E54</f>
        <v>1649</v>
      </c>
      <c r="F55" s="91">
        <f>F20+F36+F45+F54</f>
        <v>2241</v>
      </c>
      <c r="G55" s="91"/>
      <c r="H55" s="92">
        <f>H20+H36+H45+H54</f>
        <v>56667</v>
      </c>
      <c r="I55" s="93">
        <f>H55*0.05</f>
        <v>2833.3500000000004</v>
      </c>
    </row>
  </sheetData>
  <mergeCells count="7">
    <mergeCell ref="A2:I2"/>
    <mergeCell ref="A3:I3"/>
    <mergeCell ref="A7:A54"/>
    <mergeCell ref="B7:B19"/>
    <mergeCell ref="B21:B35"/>
    <mergeCell ref="B37:B44"/>
    <mergeCell ref="B46:B53"/>
  </mergeCells>
  <pageMargins left="0.7" right="0.7" top="0.75" bottom="0.75" header="0.3" footer="0.3"/>
  <pageSetup paperSize="9" scale="7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topLeftCell="A53" workbookViewId="0">
      <selection activeCell="A4" sqref="A4:XFD4"/>
    </sheetView>
  </sheetViews>
  <sheetFormatPr defaultRowHeight="14.4" x14ac:dyDescent="0.3"/>
  <cols>
    <col min="1" max="1" width="5.88671875" customWidth="1"/>
    <col min="2" max="2" width="8.6640625" customWidth="1"/>
    <col min="3" max="3" width="14.33203125" customWidth="1"/>
    <col min="4" max="4" width="31.88671875" customWidth="1"/>
    <col min="7" max="7" width="10.77734375" customWidth="1"/>
    <col min="8" max="8" width="16" customWidth="1"/>
    <col min="9" max="9" width="14.5546875" customWidth="1"/>
  </cols>
  <sheetData>
    <row r="1" spans="1:9" ht="14.4" customHeight="1" x14ac:dyDescent="0.3">
      <c r="A1" s="112"/>
      <c r="B1" s="112"/>
      <c r="C1" s="112"/>
      <c r="D1" s="112"/>
      <c r="E1" s="112"/>
      <c r="F1" s="112"/>
      <c r="G1" s="112"/>
      <c r="H1" s="112"/>
      <c r="I1" s="112" t="s">
        <v>55</v>
      </c>
    </row>
    <row r="2" spans="1:9" ht="22.8" customHeight="1" x14ac:dyDescent="0.3">
      <c r="A2" s="119" t="s">
        <v>28</v>
      </c>
      <c r="B2" s="119"/>
      <c r="C2" s="119"/>
      <c r="D2" s="119"/>
      <c r="E2" s="119"/>
      <c r="F2" s="119"/>
      <c r="G2" s="119"/>
      <c r="H2" s="119"/>
      <c r="I2" s="119"/>
    </row>
    <row r="3" spans="1:9" ht="60" customHeight="1" x14ac:dyDescent="0.3">
      <c r="A3" s="120" t="s">
        <v>29</v>
      </c>
      <c r="B3" s="120"/>
      <c r="C3" s="120"/>
      <c r="D3" s="120"/>
      <c r="E3" s="120"/>
      <c r="F3" s="120"/>
      <c r="G3" s="120"/>
      <c r="H3" s="120"/>
      <c r="I3" s="120"/>
    </row>
    <row r="4" spans="1:9" ht="15" thickBot="1" x14ac:dyDescent="0.35">
      <c r="A4" s="80"/>
      <c r="B4" s="80"/>
      <c r="C4" s="80"/>
      <c r="D4" s="80"/>
      <c r="E4" s="80"/>
      <c r="F4" s="80"/>
      <c r="G4" s="80"/>
      <c r="H4" s="80"/>
      <c r="I4" s="81"/>
    </row>
    <row r="5" spans="1:9" ht="67.8" customHeight="1" thickBot="1" x14ac:dyDescent="0.35">
      <c r="A5" s="105" t="s">
        <v>0</v>
      </c>
      <c r="B5" s="103" t="s">
        <v>30</v>
      </c>
      <c r="C5" s="103" t="s">
        <v>1</v>
      </c>
      <c r="D5" s="103" t="s">
        <v>2</v>
      </c>
      <c r="E5" s="103" t="s">
        <v>19</v>
      </c>
      <c r="F5" s="103" t="s">
        <v>20</v>
      </c>
      <c r="G5" s="103" t="s">
        <v>3</v>
      </c>
      <c r="H5" s="103" t="s">
        <v>4</v>
      </c>
      <c r="I5" s="104" t="s">
        <v>5</v>
      </c>
    </row>
    <row r="6" spans="1:9" s="85" customFormat="1" ht="14.4" customHeight="1" thickBot="1" x14ac:dyDescent="0.25">
      <c r="A6" s="82">
        <v>1</v>
      </c>
      <c r="B6" s="83">
        <v>2</v>
      </c>
      <c r="C6" s="83">
        <v>3</v>
      </c>
      <c r="D6" s="83">
        <v>4</v>
      </c>
      <c r="E6" s="83">
        <v>6</v>
      </c>
      <c r="F6" s="83">
        <v>7</v>
      </c>
      <c r="G6" s="83">
        <v>8</v>
      </c>
      <c r="H6" s="83">
        <v>9</v>
      </c>
      <c r="I6" s="84">
        <v>10</v>
      </c>
    </row>
    <row r="7" spans="1:9" s="94" customFormat="1" ht="14.4" customHeight="1" x14ac:dyDescent="0.25">
      <c r="A7" s="121" t="s">
        <v>47</v>
      </c>
      <c r="B7" s="124" t="s">
        <v>48</v>
      </c>
      <c r="C7" s="1" t="s">
        <v>6</v>
      </c>
      <c r="D7" s="2" t="s">
        <v>7</v>
      </c>
      <c r="E7" s="3">
        <v>4</v>
      </c>
      <c r="F7" s="3"/>
      <c r="G7" s="4">
        <v>33</v>
      </c>
      <c r="H7" s="40">
        <f>E7*G7</f>
        <v>132</v>
      </c>
      <c r="I7" s="86"/>
    </row>
    <row r="8" spans="1:9" s="94" customFormat="1" ht="14.4" customHeight="1" x14ac:dyDescent="0.25">
      <c r="A8" s="122"/>
      <c r="B8" s="117"/>
      <c r="C8" s="6" t="s">
        <v>6</v>
      </c>
      <c r="D8" s="7" t="s">
        <v>9</v>
      </c>
      <c r="E8" s="8">
        <v>27</v>
      </c>
      <c r="F8" s="8"/>
      <c r="G8" s="9">
        <v>33</v>
      </c>
      <c r="H8" s="43">
        <f>E8*G8</f>
        <v>891</v>
      </c>
      <c r="I8" s="87"/>
    </row>
    <row r="9" spans="1:9" s="94" customFormat="1" ht="14.4" customHeight="1" thickBot="1" x14ac:dyDescent="0.3">
      <c r="A9" s="122"/>
      <c r="B9" s="117"/>
      <c r="C9" s="45" t="s">
        <v>6</v>
      </c>
      <c r="D9" s="11" t="s">
        <v>10</v>
      </c>
      <c r="E9" s="12">
        <v>18</v>
      </c>
      <c r="F9" s="12">
        <f>ROUND(E9/0.6,0)</f>
        <v>30</v>
      </c>
      <c r="G9" s="14">
        <v>20</v>
      </c>
      <c r="H9" s="41">
        <f>F9*G9</f>
        <v>600</v>
      </c>
      <c r="I9" s="87"/>
    </row>
    <row r="10" spans="1:9" s="94" customFormat="1" ht="14.4" customHeight="1" x14ac:dyDescent="0.25">
      <c r="A10" s="122"/>
      <c r="B10" s="117"/>
      <c r="C10" s="1" t="s">
        <v>6</v>
      </c>
      <c r="D10" s="2" t="s">
        <v>25</v>
      </c>
      <c r="E10" s="3">
        <v>4</v>
      </c>
      <c r="F10" s="3"/>
      <c r="G10" s="4">
        <v>33</v>
      </c>
      <c r="H10" s="40">
        <f>E10*G10</f>
        <v>132</v>
      </c>
      <c r="I10" s="87"/>
    </row>
    <row r="11" spans="1:9" s="94" customFormat="1" ht="14.4" customHeight="1" thickBot="1" x14ac:dyDescent="0.3">
      <c r="A11" s="122"/>
      <c r="B11" s="117"/>
      <c r="C11" s="45" t="s">
        <v>6</v>
      </c>
      <c r="D11" s="11" t="s">
        <v>14</v>
      </c>
      <c r="E11" s="12">
        <v>4</v>
      </c>
      <c r="F11" s="12">
        <f>ROUND(E11/0.6,0)</f>
        <v>7</v>
      </c>
      <c r="G11" s="14">
        <v>20</v>
      </c>
      <c r="H11" s="41">
        <f>F11*G11</f>
        <v>140</v>
      </c>
      <c r="I11" s="87"/>
    </row>
    <row r="12" spans="1:9" s="94" customFormat="1" ht="14.4" customHeight="1" x14ac:dyDescent="0.25">
      <c r="A12" s="122"/>
      <c r="B12" s="117"/>
      <c r="C12" s="6" t="s">
        <v>6</v>
      </c>
      <c r="D12" s="19" t="s">
        <v>12</v>
      </c>
      <c r="E12" s="8">
        <v>106</v>
      </c>
      <c r="F12" s="8">
        <f>ROUND(E12/0.6,0)</f>
        <v>177</v>
      </c>
      <c r="G12" s="9">
        <v>20</v>
      </c>
      <c r="H12" s="43">
        <f>F12*G12</f>
        <v>3540</v>
      </c>
      <c r="I12" s="87"/>
    </row>
    <row r="13" spans="1:9" s="94" customFormat="1" ht="14.4" customHeight="1" thickBot="1" x14ac:dyDescent="0.3">
      <c r="A13" s="122"/>
      <c r="B13" s="117"/>
      <c r="C13" s="45" t="s">
        <v>6</v>
      </c>
      <c r="D13" s="11" t="s">
        <v>13</v>
      </c>
      <c r="E13" s="12">
        <v>158</v>
      </c>
      <c r="F13" s="13">
        <f>ROUND(E13/0.55,0)</f>
        <v>287</v>
      </c>
      <c r="G13" s="46">
        <v>20</v>
      </c>
      <c r="H13" s="41">
        <f>F13*G13</f>
        <v>5740</v>
      </c>
      <c r="I13" s="87"/>
    </row>
    <row r="14" spans="1:9" s="94" customFormat="1" ht="14.4" customHeight="1" thickBot="1" x14ac:dyDescent="0.3">
      <c r="A14" s="122"/>
      <c r="B14" s="27" t="s">
        <v>70</v>
      </c>
      <c r="C14" s="28"/>
      <c r="D14" s="29"/>
      <c r="E14" s="30">
        <v>321</v>
      </c>
      <c r="F14" s="30">
        <f>SUM(F7:F13)</f>
        <v>501</v>
      </c>
      <c r="G14" s="31"/>
      <c r="H14" s="56">
        <f>SUM(H7:H13)</f>
        <v>11175</v>
      </c>
      <c r="I14" s="73"/>
    </row>
    <row r="15" spans="1:9" s="94" customFormat="1" ht="14.4" hidden="1" customHeight="1" x14ac:dyDescent="0.25">
      <c r="A15" s="122"/>
      <c r="B15" s="124" t="s">
        <v>49</v>
      </c>
      <c r="C15" s="1" t="s">
        <v>6</v>
      </c>
      <c r="D15" s="2" t="s">
        <v>7</v>
      </c>
      <c r="E15" s="3">
        <v>0</v>
      </c>
      <c r="F15" s="3"/>
      <c r="G15" s="4">
        <v>33</v>
      </c>
      <c r="H15" s="40">
        <f>E15*G15</f>
        <v>0</v>
      </c>
      <c r="I15" s="86"/>
    </row>
    <row r="16" spans="1:9" s="94" customFormat="1" ht="14.4" customHeight="1" x14ac:dyDescent="0.25">
      <c r="A16" s="122"/>
      <c r="B16" s="117"/>
      <c r="C16" s="6" t="s">
        <v>6</v>
      </c>
      <c r="D16" s="7" t="s">
        <v>9</v>
      </c>
      <c r="E16" s="8">
        <v>5</v>
      </c>
      <c r="F16" s="8"/>
      <c r="G16" s="9">
        <v>33</v>
      </c>
      <c r="H16" s="43">
        <f>E16*G16</f>
        <v>165</v>
      </c>
      <c r="I16" s="87"/>
    </row>
    <row r="17" spans="1:9" s="94" customFormat="1" ht="14.4" customHeight="1" thickBot="1" x14ac:dyDescent="0.3">
      <c r="A17" s="122"/>
      <c r="B17" s="117"/>
      <c r="C17" s="45" t="s">
        <v>6</v>
      </c>
      <c r="D17" s="11" t="s">
        <v>10</v>
      </c>
      <c r="E17" s="12">
        <v>3</v>
      </c>
      <c r="F17" s="12">
        <f>ROUND(E17/0.6,0)</f>
        <v>5</v>
      </c>
      <c r="G17" s="14">
        <v>20</v>
      </c>
      <c r="H17" s="41">
        <f>F17*G17</f>
        <v>100</v>
      </c>
      <c r="I17" s="87"/>
    </row>
    <row r="18" spans="1:9" s="94" customFormat="1" ht="14.4" customHeight="1" x14ac:dyDescent="0.25">
      <c r="A18" s="122"/>
      <c r="B18" s="117"/>
      <c r="C18" s="1" t="s">
        <v>6</v>
      </c>
      <c r="D18" s="2" t="s">
        <v>25</v>
      </c>
      <c r="E18" s="3">
        <v>10</v>
      </c>
      <c r="F18" s="3"/>
      <c r="G18" s="4">
        <v>33</v>
      </c>
      <c r="H18" s="40">
        <f>E18*G18</f>
        <v>330</v>
      </c>
      <c r="I18" s="87"/>
    </row>
    <row r="19" spans="1:9" s="94" customFormat="1" ht="14.4" customHeight="1" thickBot="1" x14ac:dyDescent="0.3">
      <c r="A19" s="122"/>
      <c r="B19" s="117"/>
      <c r="C19" s="45" t="s">
        <v>6</v>
      </c>
      <c r="D19" s="11" t="s">
        <v>14</v>
      </c>
      <c r="E19" s="12">
        <v>20</v>
      </c>
      <c r="F19" s="12">
        <f>ROUND(E19/0.6,0)</f>
        <v>33</v>
      </c>
      <c r="G19" s="14">
        <v>20</v>
      </c>
      <c r="H19" s="41">
        <f>F19*G19</f>
        <v>660</v>
      </c>
      <c r="I19" s="87"/>
    </row>
    <row r="20" spans="1:9" s="94" customFormat="1" ht="14.4" hidden="1" customHeight="1" x14ac:dyDescent="0.25">
      <c r="A20" s="122"/>
      <c r="B20" s="117"/>
      <c r="C20" s="45" t="s">
        <v>6</v>
      </c>
      <c r="D20" s="16" t="s">
        <v>11</v>
      </c>
      <c r="E20" s="12">
        <v>0</v>
      </c>
      <c r="F20" s="12">
        <f>ROUND(E20/0.6,0)</f>
        <v>0</v>
      </c>
      <c r="G20" s="14">
        <v>20</v>
      </c>
      <c r="H20" s="42">
        <f>F20*G20</f>
        <v>0</v>
      </c>
      <c r="I20" s="87"/>
    </row>
    <row r="21" spans="1:9" s="94" customFormat="1" ht="14.4" customHeight="1" x14ac:dyDescent="0.25">
      <c r="A21" s="122"/>
      <c r="B21" s="117"/>
      <c r="C21" s="1" t="s">
        <v>6</v>
      </c>
      <c r="D21" s="18" t="s">
        <v>12</v>
      </c>
      <c r="E21" s="3">
        <v>130</v>
      </c>
      <c r="F21" s="3">
        <f>ROUND(E21/0.6,0)</f>
        <v>217</v>
      </c>
      <c r="G21" s="4">
        <v>20</v>
      </c>
      <c r="H21" s="40">
        <f>F21*G21</f>
        <v>4340</v>
      </c>
      <c r="I21" s="87"/>
    </row>
    <row r="22" spans="1:9" s="94" customFormat="1" ht="14.4" customHeight="1" thickBot="1" x14ac:dyDescent="0.3">
      <c r="A22" s="122"/>
      <c r="B22" s="117"/>
      <c r="C22" s="45" t="s">
        <v>6</v>
      </c>
      <c r="D22" s="11" t="s">
        <v>13</v>
      </c>
      <c r="E22" s="12">
        <v>195</v>
      </c>
      <c r="F22" s="13">
        <f>ROUND(E22/0.55,0)</f>
        <v>355</v>
      </c>
      <c r="G22" s="46">
        <v>20</v>
      </c>
      <c r="H22" s="41">
        <f>F22*G22</f>
        <v>7100</v>
      </c>
      <c r="I22" s="87"/>
    </row>
    <row r="23" spans="1:9" s="94" customFormat="1" ht="14.4" hidden="1" customHeight="1" x14ac:dyDescent="0.25">
      <c r="A23" s="122"/>
      <c r="B23" s="127"/>
      <c r="C23" s="1" t="s">
        <v>17</v>
      </c>
      <c r="D23" s="2" t="s">
        <v>9</v>
      </c>
      <c r="E23" s="3">
        <v>0</v>
      </c>
      <c r="F23" s="3"/>
      <c r="G23" s="4">
        <v>33</v>
      </c>
      <c r="H23" s="40">
        <f>E23*G23</f>
        <v>0</v>
      </c>
      <c r="I23" s="72"/>
    </row>
    <row r="24" spans="1:9" s="94" customFormat="1" ht="14.4" hidden="1" customHeight="1" x14ac:dyDescent="0.25">
      <c r="A24" s="122"/>
      <c r="B24" s="127"/>
      <c r="C24" s="10" t="s">
        <v>17</v>
      </c>
      <c r="D24" s="11" t="s">
        <v>10</v>
      </c>
      <c r="E24" s="12">
        <v>0</v>
      </c>
      <c r="F24" s="12">
        <f>ROUND(E24/0.6,0)</f>
        <v>0</v>
      </c>
      <c r="G24" s="14">
        <v>20</v>
      </c>
      <c r="H24" s="41">
        <f>F24*G24</f>
        <v>0</v>
      </c>
      <c r="I24" s="72"/>
    </row>
    <row r="25" spans="1:9" s="94" customFormat="1" ht="14.4" hidden="1" customHeight="1" x14ac:dyDescent="0.25">
      <c r="A25" s="122"/>
      <c r="B25" s="127"/>
      <c r="C25" s="1" t="s">
        <v>17</v>
      </c>
      <c r="D25" s="2" t="s">
        <v>23</v>
      </c>
      <c r="E25" s="3">
        <v>0</v>
      </c>
      <c r="F25" s="3"/>
      <c r="G25" s="4">
        <v>33</v>
      </c>
      <c r="H25" s="40">
        <f>E25*G25</f>
        <v>0</v>
      </c>
      <c r="I25" s="72"/>
    </row>
    <row r="26" spans="1:9" s="94" customFormat="1" ht="14.4" hidden="1" customHeight="1" x14ac:dyDescent="0.25">
      <c r="A26" s="122"/>
      <c r="B26" s="127"/>
      <c r="C26" s="10" t="s">
        <v>17</v>
      </c>
      <c r="D26" s="11" t="s">
        <v>14</v>
      </c>
      <c r="E26" s="12">
        <v>0</v>
      </c>
      <c r="F26" s="12">
        <f>ROUND(E26/0.6,0)</f>
        <v>0</v>
      </c>
      <c r="G26" s="14">
        <v>20</v>
      </c>
      <c r="H26" s="41">
        <f>F26*G26</f>
        <v>0</v>
      </c>
      <c r="I26" s="72"/>
    </row>
    <row r="27" spans="1:9" s="94" customFormat="1" ht="14.4" hidden="1" customHeight="1" x14ac:dyDescent="0.25">
      <c r="A27" s="122"/>
      <c r="B27" s="127"/>
      <c r="C27" s="35" t="s">
        <v>17</v>
      </c>
      <c r="D27" s="36" t="s">
        <v>11</v>
      </c>
      <c r="E27" s="37">
        <v>0</v>
      </c>
      <c r="F27" s="37">
        <f>ROUND(E27/0.6,0)</f>
        <v>0</v>
      </c>
      <c r="G27" s="38">
        <v>20</v>
      </c>
      <c r="H27" s="95">
        <f>F27*G27</f>
        <v>0</v>
      </c>
      <c r="I27" s="72"/>
    </row>
    <row r="28" spans="1:9" s="94" customFormat="1" ht="14.4" hidden="1" customHeight="1" x14ac:dyDescent="0.25">
      <c r="A28" s="122"/>
      <c r="B28" s="127"/>
      <c r="C28" s="1" t="s">
        <v>17</v>
      </c>
      <c r="D28" s="18" t="s">
        <v>12</v>
      </c>
      <c r="E28" s="3">
        <v>0</v>
      </c>
      <c r="F28" s="3">
        <f>ROUND(E28/0.6,0)</f>
        <v>0</v>
      </c>
      <c r="G28" s="4">
        <v>20</v>
      </c>
      <c r="H28" s="40">
        <f>F28*G28</f>
        <v>0</v>
      </c>
      <c r="I28" s="72"/>
    </row>
    <row r="29" spans="1:9" s="94" customFormat="1" ht="14.4" customHeight="1" thickBot="1" x14ac:dyDescent="0.3">
      <c r="A29" s="122"/>
      <c r="B29" s="127"/>
      <c r="C29" s="10" t="s">
        <v>17</v>
      </c>
      <c r="D29" s="11" t="s">
        <v>13</v>
      </c>
      <c r="E29" s="12">
        <v>6</v>
      </c>
      <c r="F29" s="13">
        <f>ROUND(E29/0.55,0)</f>
        <v>11</v>
      </c>
      <c r="G29" s="46">
        <v>20</v>
      </c>
      <c r="H29" s="42">
        <f>F29*G29</f>
        <v>220</v>
      </c>
      <c r="I29" s="72"/>
    </row>
    <row r="30" spans="1:9" s="94" customFormat="1" ht="14.4" hidden="1" customHeight="1" x14ac:dyDescent="0.25">
      <c r="A30" s="122"/>
      <c r="B30" s="127"/>
      <c r="C30" s="1" t="s">
        <v>50</v>
      </c>
      <c r="D30" s="2" t="s">
        <v>9</v>
      </c>
      <c r="E30" s="3">
        <v>0</v>
      </c>
      <c r="F30" s="3"/>
      <c r="G30" s="4">
        <v>33</v>
      </c>
      <c r="H30" s="40">
        <f>E30*G30</f>
        <v>0</v>
      </c>
      <c r="I30" s="72"/>
    </row>
    <row r="31" spans="1:9" s="94" customFormat="1" ht="14.4" hidden="1" customHeight="1" x14ac:dyDescent="0.25">
      <c r="A31" s="122"/>
      <c r="B31" s="127"/>
      <c r="C31" s="10" t="s">
        <v>50</v>
      </c>
      <c r="D31" s="11" t="s">
        <v>10</v>
      </c>
      <c r="E31" s="12">
        <v>0</v>
      </c>
      <c r="F31" s="12">
        <f>ROUND(E31/0.6,0)</f>
        <v>0</v>
      </c>
      <c r="G31" s="14">
        <v>20</v>
      </c>
      <c r="H31" s="41">
        <f>F31*G31</f>
        <v>0</v>
      </c>
      <c r="I31" s="72"/>
    </row>
    <row r="32" spans="1:9" s="94" customFormat="1" ht="14.4" hidden="1" customHeight="1" x14ac:dyDescent="0.25">
      <c r="A32" s="122"/>
      <c r="B32" s="127"/>
      <c r="C32" s="1" t="s">
        <v>50</v>
      </c>
      <c r="D32" s="2" t="s">
        <v>23</v>
      </c>
      <c r="E32" s="3">
        <v>0</v>
      </c>
      <c r="F32" s="3"/>
      <c r="G32" s="4">
        <v>33</v>
      </c>
      <c r="H32" s="40">
        <f>E32*G32</f>
        <v>0</v>
      </c>
      <c r="I32" s="72"/>
    </row>
    <row r="33" spans="1:9" s="94" customFormat="1" ht="14.4" hidden="1" customHeight="1" x14ac:dyDescent="0.25">
      <c r="A33" s="122"/>
      <c r="B33" s="127"/>
      <c r="C33" s="10" t="s">
        <v>50</v>
      </c>
      <c r="D33" s="11" t="s">
        <v>14</v>
      </c>
      <c r="E33" s="12">
        <v>0</v>
      </c>
      <c r="F33" s="12">
        <f>ROUND(E33/0.6,0)</f>
        <v>0</v>
      </c>
      <c r="G33" s="14">
        <v>20</v>
      </c>
      <c r="H33" s="41">
        <f>F33*G33</f>
        <v>0</v>
      </c>
      <c r="I33" s="72"/>
    </row>
    <row r="34" spans="1:9" s="94" customFormat="1" ht="14.4" hidden="1" customHeight="1" x14ac:dyDescent="0.25">
      <c r="A34" s="122"/>
      <c r="B34" s="127"/>
      <c r="C34" s="96" t="s">
        <v>50</v>
      </c>
      <c r="D34" s="23" t="s">
        <v>11</v>
      </c>
      <c r="E34" s="24">
        <v>0</v>
      </c>
      <c r="F34" s="24">
        <f>ROUND(E34/0.6,0)</f>
        <v>0</v>
      </c>
      <c r="G34" s="26">
        <v>20</v>
      </c>
      <c r="H34" s="44">
        <f>F34*G34</f>
        <v>0</v>
      </c>
      <c r="I34" s="72"/>
    </row>
    <row r="35" spans="1:9" s="94" customFormat="1" ht="14.4" hidden="1" customHeight="1" x14ac:dyDescent="0.25">
      <c r="A35" s="122"/>
      <c r="B35" s="127"/>
      <c r="C35" s="1" t="s">
        <v>50</v>
      </c>
      <c r="D35" s="18" t="s">
        <v>12</v>
      </c>
      <c r="E35" s="3">
        <v>0</v>
      </c>
      <c r="F35" s="3">
        <f>ROUND(E35/0.6,0)</f>
        <v>0</v>
      </c>
      <c r="G35" s="4">
        <v>20</v>
      </c>
      <c r="H35" s="40">
        <f>F35*G35</f>
        <v>0</v>
      </c>
      <c r="I35" s="72"/>
    </row>
    <row r="36" spans="1:9" s="94" customFormat="1" ht="14.4" customHeight="1" thickBot="1" x14ac:dyDescent="0.3">
      <c r="A36" s="122"/>
      <c r="B36" s="128"/>
      <c r="C36" s="10" t="s">
        <v>50</v>
      </c>
      <c r="D36" s="11" t="s">
        <v>13</v>
      </c>
      <c r="E36" s="12">
        <v>4</v>
      </c>
      <c r="F36" s="13">
        <f>ROUND(E36/0.55,0)</f>
        <v>7</v>
      </c>
      <c r="G36" s="46">
        <v>20</v>
      </c>
      <c r="H36" s="42">
        <f>F36*G36</f>
        <v>140</v>
      </c>
      <c r="I36" s="72"/>
    </row>
    <row r="37" spans="1:9" s="94" customFormat="1" ht="14.4" customHeight="1" thickBot="1" x14ac:dyDescent="0.3">
      <c r="A37" s="122"/>
      <c r="B37" s="27" t="s">
        <v>70</v>
      </c>
      <c r="C37" s="28"/>
      <c r="D37" s="29"/>
      <c r="E37" s="30">
        <v>373</v>
      </c>
      <c r="F37" s="30">
        <f>SUM(F15:F36)</f>
        <v>628</v>
      </c>
      <c r="G37" s="31"/>
      <c r="H37" s="32">
        <f>SUM(H15:H36)</f>
        <v>13055</v>
      </c>
      <c r="I37" s="73"/>
    </row>
    <row r="38" spans="1:9" s="94" customFormat="1" ht="14.4" hidden="1" customHeight="1" x14ac:dyDescent="0.25">
      <c r="A38" s="122"/>
      <c r="B38" s="126" t="s">
        <v>51</v>
      </c>
      <c r="C38" s="1" t="s">
        <v>6</v>
      </c>
      <c r="D38" s="2" t="s">
        <v>7</v>
      </c>
      <c r="E38" s="3">
        <v>0</v>
      </c>
      <c r="F38" s="3"/>
      <c r="G38" s="4">
        <v>33</v>
      </c>
      <c r="H38" s="40">
        <f>E38*G38</f>
        <v>0</v>
      </c>
      <c r="I38" s="86"/>
    </row>
    <row r="39" spans="1:9" s="94" customFormat="1" ht="14.4" hidden="1" customHeight="1" x14ac:dyDescent="0.25">
      <c r="A39" s="122"/>
      <c r="B39" s="127"/>
      <c r="C39" s="6" t="s">
        <v>6</v>
      </c>
      <c r="D39" s="7" t="s">
        <v>9</v>
      </c>
      <c r="E39" s="8">
        <v>0</v>
      </c>
      <c r="F39" s="8"/>
      <c r="G39" s="9">
        <v>33</v>
      </c>
      <c r="H39" s="43">
        <f>E39*G39</f>
        <v>0</v>
      </c>
      <c r="I39" s="87"/>
    </row>
    <row r="40" spans="1:9" s="94" customFormat="1" ht="14.4" hidden="1" customHeight="1" x14ac:dyDescent="0.25">
      <c r="A40" s="122"/>
      <c r="B40" s="127"/>
      <c r="C40" s="45" t="s">
        <v>6</v>
      </c>
      <c r="D40" s="11" t="s">
        <v>10</v>
      </c>
      <c r="E40" s="12">
        <v>0</v>
      </c>
      <c r="F40" s="12">
        <f>ROUND(E40/0.6,0)</f>
        <v>0</v>
      </c>
      <c r="G40" s="14">
        <v>20</v>
      </c>
      <c r="H40" s="41">
        <f>F40*G40</f>
        <v>0</v>
      </c>
      <c r="I40" s="87"/>
    </row>
    <row r="41" spans="1:9" s="94" customFormat="1" ht="14.4" hidden="1" customHeight="1" x14ac:dyDescent="0.25">
      <c r="A41" s="122"/>
      <c r="B41" s="127"/>
      <c r="C41" s="1" t="s">
        <v>6</v>
      </c>
      <c r="D41" s="2" t="s">
        <v>25</v>
      </c>
      <c r="E41" s="3">
        <v>0</v>
      </c>
      <c r="F41" s="3"/>
      <c r="G41" s="4">
        <v>33</v>
      </c>
      <c r="H41" s="40">
        <f>E41*G41</f>
        <v>0</v>
      </c>
      <c r="I41" s="87"/>
    </row>
    <row r="42" spans="1:9" s="94" customFormat="1" ht="14.4" hidden="1" customHeight="1" x14ac:dyDescent="0.25">
      <c r="A42" s="122"/>
      <c r="B42" s="127"/>
      <c r="C42" s="45" t="s">
        <v>6</v>
      </c>
      <c r="D42" s="11" t="s">
        <v>14</v>
      </c>
      <c r="E42" s="12">
        <v>0</v>
      </c>
      <c r="F42" s="12">
        <f>ROUND(E42/0.6,0)</f>
        <v>0</v>
      </c>
      <c r="G42" s="14">
        <v>20</v>
      </c>
      <c r="H42" s="41">
        <f>F42*G42</f>
        <v>0</v>
      </c>
      <c r="I42" s="87"/>
    </row>
    <row r="43" spans="1:9" s="94" customFormat="1" ht="14.4" hidden="1" customHeight="1" x14ac:dyDescent="0.25">
      <c r="A43" s="122"/>
      <c r="B43" s="127"/>
      <c r="C43" s="45" t="s">
        <v>6</v>
      </c>
      <c r="D43" s="16" t="s">
        <v>11</v>
      </c>
      <c r="E43" s="12">
        <v>0</v>
      </c>
      <c r="F43" s="12">
        <f>ROUND(E43/0.6,0)</f>
        <v>0</v>
      </c>
      <c r="G43" s="14">
        <v>20</v>
      </c>
      <c r="H43" s="42">
        <f>F43*G43</f>
        <v>0</v>
      </c>
      <c r="I43" s="87"/>
    </row>
    <row r="44" spans="1:9" s="94" customFormat="1" ht="14.4" customHeight="1" x14ac:dyDescent="0.25">
      <c r="A44" s="122"/>
      <c r="B44" s="127"/>
      <c r="C44" s="6" t="s">
        <v>6</v>
      </c>
      <c r="D44" s="19" t="s">
        <v>12</v>
      </c>
      <c r="E44" s="8">
        <v>92</v>
      </c>
      <c r="F44" s="8">
        <f>ROUND(E44/0.6,0)</f>
        <v>153</v>
      </c>
      <c r="G44" s="9">
        <v>20</v>
      </c>
      <c r="H44" s="43">
        <f>F44*G44</f>
        <v>3060</v>
      </c>
      <c r="I44" s="87"/>
    </row>
    <row r="45" spans="1:9" s="94" customFormat="1" ht="14.4" customHeight="1" thickBot="1" x14ac:dyDescent="0.3">
      <c r="A45" s="122"/>
      <c r="B45" s="128"/>
      <c r="C45" s="45" t="s">
        <v>6</v>
      </c>
      <c r="D45" s="11" t="s">
        <v>13</v>
      </c>
      <c r="E45" s="12">
        <v>138</v>
      </c>
      <c r="F45" s="13">
        <f>ROUND(E45/0.55,0)</f>
        <v>251</v>
      </c>
      <c r="G45" s="46">
        <v>20</v>
      </c>
      <c r="H45" s="41">
        <f>F45*G45</f>
        <v>5020</v>
      </c>
      <c r="I45" s="87"/>
    </row>
    <row r="46" spans="1:9" s="94" customFormat="1" ht="14.4" customHeight="1" thickBot="1" x14ac:dyDescent="0.3">
      <c r="A46" s="122"/>
      <c r="B46" s="27" t="s">
        <v>70</v>
      </c>
      <c r="C46" s="27"/>
      <c r="D46" s="29"/>
      <c r="E46" s="30">
        <v>230</v>
      </c>
      <c r="F46" s="30">
        <f>SUM(F38:F45)</f>
        <v>404</v>
      </c>
      <c r="G46" s="31"/>
      <c r="H46" s="56">
        <f>SUM(H44:H45)</f>
        <v>8080</v>
      </c>
      <c r="I46" s="72"/>
    </row>
    <row r="47" spans="1:9" s="94" customFormat="1" ht="14.4" customHeight="1" x14ac:dyDescent="0.25">
      <c r="A47" s="122"/>
      <c r="B47" s="124" t="s">
        <v>52</v>
      </c>
      <c r="C47" s="6" t="s">
        <v>6</v>
      </c>
      <c r="D47" s="2" t="s">
        <v>7</v>
      </c>
      <c r="E47" s="3">
        <v>10</v>
      </c>
      <c r="F47" s="3"/>
      <c r="G47" s="4">
        <v>33</v>
      </c>
      <c r="H47" s="40">
        <f>E56*G47</f>
        <v>66</v>
      </c>
      <c r="I47" s="86"/>
    </row>
    <row r="48" spans="1:9" s="94" customFormat="1" ht="14.4" customHeight="1" x14ac:dyDescent="0.25">
      <c r="A48" s="122"/>
      <c r="B48" s="117"/>
      <c r="C48" s="6" t="s">
        <v>6</v>
      </c>
      <c r="D48" s="7" t="s">
        <v>9</v>
      </c>
      <c r="E48" s="8">
        <v>49</v>
      </c>
      <c r="F48" s="8"/>
      <c r="G48" s="9">
        <v>33</v>
      </c>
      <c r="H48" s="43">
        <f>E57*G48</f>
        <v>1320</v>
      </c>
      <c r="I48" s="72"/>
    </row>
    <row r="49" spans="1:9" s="94" customFormat="1" ht="14.4" customHeight="1" thickBot="1" x14ac:dyDescent="0.3">
      <c r="A49" s="122"/>
      <c r="B49" s="117"/>
      <c r="C49" s="45" t="s">
        <v>6</v>
      </c>
      <c r="D49" s="11" t="s">
        <v>10</v>
      </c>
      <c r="E49" s="12">
        <v>21</v>
      </c>
      <c r="F49" s="12">
        <f>ROUND(E49/0.6,0)</f>
        <v>35</v>
      </c>
      <c r="G49" s="14">
        <v>20</v>
      </c>
      <c r="H49" s="41">
        <f>F58*G49</f>
        <v>560</v>
      </c>
      <c r="I49" s="72"/>
    </row>
    <row r="50" spans="1:9" s="94" customFormat="1" ht="14.4" customHeight="1" x14ac:dyDescent="0.25">
      <c r="A50" s="122"/>
      <c r="B50" s="117"/>
      <c r="C50" s="1" t="s">
        <v>6</v>
      </c>
      <c r="D50" s="2" t="s">
        <v>23</v>
      </c>
      <c r="E50" s="3">
        <v>5</v>
      </c>
      <c r="F50" s="3"/>
      <c r="G50" s="4">
        <v>33</v>
      </c>
      <c r="H50" s="40">
        <f>E59*G50</f>
        <v>1155</v>
      </c>
      <c r="I50" s="72"/>
    </row>
    <row r="51" spans="1:9" s="94" customFormat="1" ht="14.4" customHeight="1" thickBot="1" x14ac:dyDescent="0.3">
      <c r="A51" s="122"/>
      <c r="B51" s="117"/>
      <c r="C51" s="45" t="s">
        <v>6</v>
      </c>
      <c r="D51" s="11" t="s">
        <v>14</v>
      </c>
      <c r="E51" s="12">
        <v>8</v>
      </c>
      <c r="F51" s="12">
        <f>ROUND(E51/0.6,0)</f>
        <v>13</v>
      </c>
      <c r="G51" s="14">
        <v>20</v>
      </c>
      <c r="H51" s="41">
        <f>F60*G51</f>
        <v>2460</v>
      </c>
      <c r="I51" s="72"/>
    </row>
    <row r="52" spans="1:9" s="94" customFormat="1" ht="14.4" hidden="1" customHeight="1" x14ac:dyDescent="0.25">
      <c r="A52" s="122"/>
      <c r="B52" s="117"/>
      <c r="C52" s="45" t="s">
        <v>6</v>
      </c>
      <c r="D52" s="16" t="s">
        <v>11</v>
      </c>
      <c r="E52" s="12">
        <v>0</v>
      </c>
      <c r="F52" s="12">
        <f>ROUND(E52/0.6,0)</f>
        <v>0</v>
      </c>
      <c r="G52" s="14">
        <v>20</v>
      </c>
      <c r="H52" s="42">
        <f>F61*G52</f>
        <v>340</v>
      </c>
      <c r="I52" s="72"/>
    </row>
    <row r="53" spans="1:9" s="94" customFormat="1" ht="14.4" customHeight="1" x14ac:dyDescent="0.25">
      <c r="A53" s="122"/>
      <c r="B53" s="117"/>
      <c r="C53" s="6" t="s">
        <v>6</v>
      </c>
      <c r="D53" s="19" t="s">
        <v>12</v>
      </c>
      <c r="E53" s="8">
        <v>96</v>
      </c>
      <c r="F53" s="8">
        <f>ROUND(E53/0.6,0)</f>
        <v>160</v>
      </c>
      <c r="G53" s="9">
        <v>20</v>
      </c>
      <c r="H53" s="43">
        <f>F62*G53</f>
        <v>2800</v>
      </c>
      <c r="I53" s="72"/>
    </row>
    <row r="54" spans="1:9" s="94" customFormat="1" ht="14.4" customHeight="1" thickBot="1" x14ac:dyDescent="0.3">
      <c r="A54" s="122"/>
      <c r="B54" s="125"/>
      <c r="C54" s="21" t="s">
        <v>6</v>
      </c>
      <c r="D54" s="33" t="s">
        <v>13</v>
      </c>
      <c r="E54" s="12">
        <v>144</v>
      </c>
      <c r="F54" s="25">
        <f>ROUND(E54/0.55,0)</f>
        <v>262</v>
      </c>
      <c r="G54" s="34">
        <v>20</v>
      </c>
      <c r="H54" s="44">
        <f>F63*G54</f>
        <v>4540</v>
      </c>
      <c r="I54" s="72"/>
    </row>
    <row r="55" spans="1:9" s="94" customFormat="1" ht="14.4" customHeight="1" thickBot="1" x14ac:dyDescent="0.3">
      <c r="A55" s="122"/>
      <c r="B55" s="27" t="s">
        <v>70</v>
      </c>
      <c r="C55" s="27"/>
      <c r="D55" s="29"/>
      <c r="E55" s="30">
        <v>333</v>
      </c>
      <c r="F55" s="30">
        <f>SUM(F47:F54)</f>
        <v>470</v>
      </c>
      <c r="G55" s="30"/>
      <c r="H55" s="31">
        <f>SUM(H47:H54)</f>
        <v>13241</v>
      </c>
      <c r="I55" s="73"/>
    </row>
    <row r="56" spans="1:9" s="94" customFormat="1" ht="14.4" customHeight="1" x14ac:dyDescent="0.25">
      <c r="A56" s="122"/>
      <c r="B56" s="124" t="s">
        <v>53</v>
      </c>
      <c r="C56" s="1" t="s">
        <v>15</v>
      </c>
      <c r="D56" s="2" t="s">
        <v>7</v>
      </c>
      <c r="E56" s="3">
        <v>2</v>
      </c>
      <c r="F56" s="3"/>
      <c r="G56" s="4">
        <v>33</v>
      </c>
      <c r="H56" s="40">
        <f>E56*G56</f>
        <v>66</v>
      </c>
      <c r="I56" s="86"/>
    </row>
    <row r="57" spans="1:9" s="94" customFormat="1" ht="14.4" customHeight="1" x14ac:dyDescent="0.25">
      <c r="A57" s="122"/>
      <c r="B57" s="117"/>
      <c r="C57" s="6" t="s">
        <v>15</v>
      </c>
      <c r="D57" s="7" t="s">
        <v>9</v>
      </c>
      <c r="E57" s="8">
        <v>40</v>
      </c>
      <c r="F57" s="8"/>
      <c r="G57" s="9">
        <v>33</v>
      </c>
      <c r="H57" s="43">
        <f>E57*G57</f>
        <v>1320</v>
      </c>
      <c r="I57" s="87"/>
    </row>
    <row r="58" spans="1:9" s="94" customFormat="1" ht="14.4" customHeight="1" thickBot="1" x14ac:dyDescent="0.3">
      <c r="A58" s="122"/>
      <c r="B58" s="117"/>
      <c r="C58" s="45" t="s">
        <v>15</v>
      </c>
      <c r="D58" s="11" t="s">
        <v>10</v>
      </c>
      <c r="E58" s="12">
        <v>17</v>
      </c>
      <c r="F58" s="12">
        <f>ROUND(E58/0.6,0)</f>
        <v>28</v>
      </c>
      <c r="G58" s="14">
        <v>20</v>
      </c>
      <c r="H58" s="41">
        <f>F58*G58</f>
        <v>560</v>
      </c>
      <c r="I58" s="87"/>
    </row>
    <row r="59" spans="1:9" s="94" customFormat="1" ht="14.4" customHeight="1" x14ac:dyDescent="0.25">
      <c r="A59" s="122"/>
      <c r="B59" s="117"/>
      <c r="C59" s="1" t="s">
        <v>15</v>
      </c>
      <c r="D59" s="2" t="s">
        <v>25</v>
      </c>
      <c r="E59" s="3">
        <v>35</v>
      </c>
      <c r="F59" s="3"/>
      <c r="G59" s="4">
        <v>33</v>
      </c>
      <c r="H59" s="40">
        <f>E59*G59</f>
        <v>1155</v>
      </c>
      <c r="I59" s="87"/>
    </row>
    <row r="60" spans="1:9" s="94" customFormat="1" ht="14.4" customHeight="1" thickBot="1" x14ac:dyDescent="0.3">
      <c r="A60" s="122"/>
      <c r="B60" s="117"/>
      <c r="C60" s="45" t="s">
        <v>15</v>
      </c>
      <c r="D60" s="11" t="s">
        <v>14</v>
      </c>
      <c r="E60" s="12">
        <v>74</v>
      </c>
      <c r="F60" s="12">
        <f>ROUND(E60/0.6,0)</f>
        <v>123</v>
      </c>
      <c r="G60" s="14">
        <v>20</v>
      </c>
      <c r="H60" s="42">
        <f>F60*G60</f>
        <v>2460</v>
      </c>
      <c r="I60" s="87"/>
    </row>
    <row r="61" spans="1:9" s="94" customFormat="1" ht="14.4" customHeight="1" thickBot="1" x14ac:dyDescent="0.3">
      <c r="A61" s="122"/>
      <c r="B61" s="117"/>
      <c r="C61" s="45" t="s">
        <v>15</v>
      </c>
      <c r="D61" s="16" t="s">
        <v>11</v>
      </c>
      <c r="E61" s="12">
        <v>10</v>
      </c>
      <c r="F61" s="12">
        <f>ROUND(E61/0.6,0)</f>
        <v>17</v>
      </c>
      <c r="G61" s="14">
        <v>20</v>
      </c>
      <c r="H61" s="42">
        <f>F61*G61</f>
        <v>340</v>
      </c>
      <c r="I61" s="87"/>
    </row>
    <row r="62" spans="1:9" s="94" customFormat="1" ht="14.4" customHeight="1" x14ac:dyDescent="0.25">
      <c r="A62" s="122"/>
      <c r="B62" s="117"/>
      <c r="C62" s="1" t="s">
        <v>15</v>
      </c>
      <c r="D62" s="18" t="s">
        <v>12</v>
      </c>
      <c r="E62" s="8">
        <v>84</v>
      </c>
      <c r="F62" s="8">
        <f>ROUND(E62/0.6,0)</f>
        <v>140</v>
      </c>
      <c r="G62" s="4">
        <v>20</v>
      </c>
      <c r="H62" s="40">
        <f>F62*G62</f>
        <v>2800</v>
      </c>
      <c r="I62" s="87"/>
    </row>
    <row r="63" spans="1:9" s="94" customFormat="1" ht="14.4" customHeight="1" thickBot="1" x14ac:dyDescent="0.3">
      <c r="A63" s="122"/>
      <c r="B63" s="117"/>
      <c r="C63" s="45" t="s">
        <v>15</v>
      </c>
      <c r="D63" s="11" t="s">
        <v>13</v>
      </c>
      <c r="E63" s="12">
        <v>125</v>
      </c>
      <c r="F63" s="25">
        <f>ROUND(E63/0.55,0)</f>
        <v>227</v>
      </c>
      <c r="G63" s="46">
        <v>20</v>
      </c>
      <c r="H63" s="41">
        <f>F63*G63</f>
        <v>4540</v>
      </c>
      <c r="I63" s="87"/>
    </row>
    <row r="64" spans="1:9" s="94" customFormat="1" ht="14.4" customHeight="1" thickBot="1" x14ac:dyDescent="0.3">
      <c r="A64" s="122"/>
      <c r="B64" s="127"/>
      <c r="C64" s="1" t="s">
        <v>6</v>
      </c>
      <c r="D64" s="2" t="s">
        <v>9</v>
      </c>
      <c r="E64" s="3">
        <v>1</v>
      </c>
      <c r="F64" s="3"/>
      <c r="G64" s="4">
        <v>33</v>
      </c>
      <c r="H64" s="40">
        <f>E64*G64</f>
        <v>33</v>
      </c>
      <c r="I64" s="72"/>
    </row>
    <row r="65" spans="1:9" s="94" customFormat="1" ht="14.4" hidden="1" customHeight="1" x14ac:dyDescent="0.25">
      <c r="A65" s="122"/>
      <c r="B65" s="127"/>
      <c r="C65" s="10" t="s">
        <v>6</v>
      </c>
      <c r="D65" s="11" t="s">
        <v>10</v>
      </c>
      <c r="E65" s="12">
        <v>0</v>
      </c>
      <c r="F65" s="12">
        <f>ROUND(E65/0.6,0)</f>
        <v>0</v>
      </c>
      <c r="G65" s="14">
        <v>20</v>
      </c>
      <c r="H65" s="41">
        <f>F65*G65</f>
        <v>0</v>
      </c>
      <c r="I65" s="72"/>
    </row>
    <row r="66" spans="1:9" s="94" customFormat="1" ht="14.4" customHeight="1" x14ac:dyDescent="0.25">
      <c r="A66" s="122"/>
      <c r="B66" s="127"/>
      <c r="C66" s="1" t="s">
        <v>6</v>
      </c>
      <c r="D66" s="2" t="s">
        <v>23</v>
      </c>
      <c r="E66" s="3">
        <v>2</v>
      </c>
      <c r="F66" s="3"/>
      <c r="G66" s="4">
        <v>33</v>
      </c>
      <c r="H66" s="40">
        <f>E66*G66</f>
        <v>66</v>
      </c>
      <c r="I66" s="72"/>
    </row>
    <row r="67" spans="1:9" s="94" customFormat="1" ht="14.4" customHeight="1" thickBot="1" x14ac:dyDescent="0.3">
      <c r="A67" s="122"/>
      <c r="B67" s="127"/>
      <c r="C67" s="10" t="s">
        <v>6</v>
      </c>
      <c r="D67" s="11" t="s">
        <v>14</v>
      </c>
      <c r="E67" s="12">
        <v>2</v>
      </c>
      <c r="F67" s="12">
        <f>ROUND(E67/0.6,0)</f>
        <v>3</v>
      </c>
      <c r="G67" s="14">
        <v>20</v>
      </c>
      <c r="H67" s="41">
        <f>F67*G67</f>
        <v>60</v>
      </c>
      <c r="I67" s="72"/>
    </row>
    <row r="68" spans="1:9" s="94" customFormat="1" ht="14.4" hidden="1" customHeight="1" x14ac:dyDescent="0.25">
      <c r="A68" s="122"/>
      <c r="B68" s="127"/>
      <c r="C68" s="35" t="s">
        <v>6</v>
      </c>
      <c r="D68" s="36" t="s">
        <v>11</v>
      </c>
      <c r="E68" s="37">
        <v>0</v>
      </c>
      <c r="F68" s="37">
        <f>ROUND(E68/0.6,0)</f>
        <v>0</v>
      </c>
      <c r="G68" s="38">
        <v>20</v>
      </c>
      <c r="H68" s="95">
        <f>F68*G68</f>
        <v>0</v>
      </c>
      <c r="I68" s="72"/>
    </row>
    <row r="69" spans="1:9" s="94" customFormat="1" ht="14.4" customHeight="1" x14ac:dyDescent="0.25">
      <c r="A69" s="122"/>
      <c r="B69" s="127"/>
      <c r="C69" s="1" t="s">
        <v>6</v>
      </c>
      <c r="D69" s="18" t="s">
        <v>12</v>
      </c>
      <c r="E69" s="3">
        <v>17</v>
      </c>
      <c r="F69" s="3">
        <f>ROUND(E69/0.6,0)</f>
        <v>28</v>
      </c>
      <c r="G69" s="4">
        <v>20</v>
      </c>
      <c r="H69" s="40">
        <f>F69*G69</f>
        <v>560</v>
      </c>
      <c r="I69" s="72"/>
    </row>
    <row r="70" spans="1:9" s="94" customFormat="1" ht="14.4" customHeight="1" thickBot="1" x14ac:dyDescent="0.3">
      <c r="A70" s="122"/>
      <c r="B70" s="127"/>
      <c r="C70" s="10" t="s">
        <v>6</v>
      </c>
      <c r="D70" s="11" t="s">
        <v>13</v>
      </c>
      <c r="E70" s="12">
        <v>31</v>
      </c>
      <c r="F70" s="13">
        <f>ROUND(E70/0.55,0)</f>
        <v>56</v>
      </c>
      <c r="G70" s="46">
        <v>20</v>
      </c>
      <c r="H70" s="42">
        <f>F70*G70</f>
        <v>1120</v>
      </c>
      <c r="I70" s="72"/>
    </row>
    <row r="71" spans="1:9" s="94" customFormat="1" ht="14.4" customHeight="1" x14ac:dyDescent="0.25">
      <c r="A71" s="122"/>
      <c r="B71" s="127"/>
      <c r="C71" s="1" t="s">
        <v>16</v>
      </c>
      <c r="D71" s="2" t="s">
        <v>9</v>
      </c>
      <c r="E71" s="3">
        <v>4</v>
      </c>
      <c r="F71" s="3"/>
      <c r="G71" s="4">
        <v>33</v>
      </c>
      <c r="H71" s="40">
        <f>E71*G71</f>
        <v>132</v>
      </c>
      <c r="I71" s="72"/>
    </row>
    <row r="72" spans="1:9" s="94" customFormat="1" ht="14.4" customHeight="1" thickBot="1" x14ac:dyDescent="0.3">
      <c r="A72" s="122"/>
      <c r="B72" s="127"/>
      <c r="C72" s="10" t="s">
        <v>16</v>
      </c>
      <c r="D72" s="11" t="s">
        <v>10</v>
      </c>
      <c r="E72" s="12">
        <v>1</v>
      </c>
      <c r="F72" s="12">
        <f>ROUND(E72/0.6,0)</f>
        <v>2</v>
      </c>
      <c r="G72" s="14">
        <v>20</v>
      </c>
      <c r="H72" s="41">
        <f>F72*G72</f>
        <v>40</v>
      </c>
      <c r="I72" s="72"/>
    </row>
    <row r="73" spans="1:9" s="94" customFormat="1" ht="14.4" customHeight="1" x14ac:dyDescent="0.25">
      <c r="A73" s="122"/>
      <c r="B73" s="127"/>
      <c r="C73" s="1" t="s">
        <v>16</v>
      </c>
      <c r="D73" s="2" t="s">
        <v>23</v>
      </c>
      <c r="E73" s="3">
        <v>4</v>
      </c>
      <c r="F73" s="3"/>
      <c r="G73" s="4">
        <v>33</v>
      </c>
      <c r="H73" s="40">
        <f>E73*G73</f>
        <v>132</v>
      </c>
      <c r="I73" s="72"/>
    </row>
    <row r="74" spans="1:9" s="94" customFormat="1" ht="14.4" customHeight="1" thickBot="1" x14ac:dyDescent="0.3">
      <c r="A74" s="122"/>
      <c r="B74" s="127"/>
      <c r="C74" s="10" t="s">
        <v>16</v>
      </c>
      <c r="D74" s="11" t="s">
        <v>14</v>
      </c>
      <c r="E74" s="12">
        <v>10</v>
      </c>
      <c r="F74" s="12">
        <f>ROUND(E74/0.6,0)</f>
        <v>17</v>
      </c>
      <c r="G74" s="14">
        <v>20</v>
      </c>
      <c r="H74" s="41">
        <f>F74*G74</f>
        <v>340</v>
      </c>
      <c r="I74" s="72"/>
    </row>
    <row r="75" spans="1:9" s="94" customFormat="1" ht="14.4" customHeight="1" thickBot="1" x14ac:dyDescent="0.3">
      <c r="A75" s="122"/>
      <c r="B75" s="127"/>
      <c r="C75" s="35" t="s">
        <v>16</v>
      </c>
      <c r="D75" s="36" t="s">
        <v>11</v>
      </c>
      <c r="E75" s="37">
        <v>1</v>
      </c>
      <c r="F75" s="37">
        <f>ROUND(E75/0.6,0)</f>
        <v>2</v>
      </c>
      <c r="G75" s="38">
        <v>20</v>
      </c>
      <c r="H75" s="39">
        <f>F75*G75</f>
        <v>40</v>
      </c>
      <c r="I75" s="72"/>
    </row>
    <row r="76" spans="1:9" s="94" customFormat="1" ht="14.4" customHeight="1" x14ac:dyDescent="0.25">
      <c r="A76" s="122"/>
      <c r="B76" s="127"/>
      <c r="C76" s="1" t="s">
        <v>16</v>
      </c>
      <c r="D76" s="18" t="s">
        <v>12</v>
      </c>
      <c r="E76" s="3">
        <v>41</v>
      </c>
      <c r="F76" s="3">
        <f>ROUND(E76/0.6,0)</f>
        <v>68</v>
      </c>
      <c r="G76" s="4">
        <v>20</v>
      </c>
      <c r="H76" s="40">
        <f>F76*G76</f>
        <v>1360</v>
      </c>
      <c r="I76" s="72"/>
    </row>
    <row r="77" spans="1:9" s="94" customFormat="1" ht="14.4" customHeight="1" thickBot="1" x14ac:dyDescent="0.3">
      <c r="A77" s="122"/>
      <c r="B77" s="128"/>
      <c r="C77" s="10" t="s">
        <v>16</v>
      </c>
      <c r="D77" s="11" t="s">
        <v>13</v>
      </c>
      <c r="E77" s="12">
        <v>67</v>
      </c>
      <c r="F77" s="13">
        <f>ROUND(E77/0.55,0)</f>
        <v>122</v>
      </c>
      <c r="G77" s="46">
        <v>20</v>
      </c>
      <c r="H77" s="42">
        <f>F77*G77</f>
        <v>2440</v>
      </c>
      <c r="I77" s="72"/>
    </row>
    <row r="78" spans="1:9" s="94" customFormat="1" ht="14.4" customHeight="1" thickBot="1" x14ac:dyDescent="0.3">
      <c r="A78" s="123"/>
      <c r="B78" s="27" t="s">
        <v>70</v>
      </c>
      <c r="C78" s="28"/>
      <c r="D78" s="29"/>
      <c r="E78" s="30">
        <v>568</v>
      </c>
      <c r="F78" s="30">
        <f>SUM(F56:F77)</f>
        <v>833</v>
      </c>
      <c r="G78" s="31"/>
      <c r="H78" s="32">
        <f>SUM(H56:H77)</f>
        <v>19564</v>
      </c>
      <c r="I78" s="73"/>
    </row>
    <row r="79" spans="1:9" s="94" customFormat="1" thickBot="1" x14ac:dyDescent="0.3">
      <c r="A79" s="58" t="s">
        <v>54</v>
      </c>
      <c r="B79" s="97"/>
      <c r="C79" s="97"/>
      <c r="D79" s="97"/>
      <c r="E79" s="98">
        <v>1825</v>
      </c>
      <c r="F79" s="98">
        <f>F14+F37+F46+F55+F78</f>
        <v>2836</v>
      </c>
      <c r="G79" s="47"/>
      <c r="H79" s="48">
        <f>H14+H37+H46+H55+H78</f>
        <v>65115</v>
      </c>
      <c r="I79" s="99">
        <f>H79*0.05</f>
        <v>3255.75</v>
      </c>
    </row>
    <row r="80" spans="1:9" ht="14.4" customHeight="1" x14ac:dyDescent="0.3">
      <c r="A80" s="74"/>
      <c r="B80" s="74"/>
      <c r="C80" s="74"/>
      <c r="D80" s="74"/>
      <c r="E80" s="74"/>
      <c r="F80" s="74"/>
      <c r="G80" s="74"/>
      <c r="H80" s="74"/>
      <c r="I80" s="74"/>
    </row>
  </sheetData>
  <mergeCells count="8">
    <mergeCell ref="A2:I2"/>
    <mergeCell ref="A3:I3"/>
    <mergeCell ref="A7:A78"/>
    <mergeCell ref="B7:B13"/>
    <mergeCell ref="B15:B36"/>
    <mergeCell ref="B38:B45"/>
    <mergeCell ref="B47:B54"/>
    <mergeCell ref="B56:B77"/>
  </mergeCells>
  <pageMargins left="0.7" right="0.7" top="0.75" bottom="0.75" header="0.3" footer="0.3"/>
  <pageSetup paperSize="9" scale="7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1"/>
  <sheetViews>
    <sheetView topLeftCell="A82" workbookViewId="0">
      <selection activeCell="J6" sqref="A6:XFD7"/>
    </sheetView>
  </sheetViews>
  <sheetFormatPr defaultRowHeight="14.4" x14ac:dyDescent="0.3"/>
  <cols>
    <col min="1" max="1" width="5.88671875" customWidth="1"/>
    <col min="3" max="3" width="16.6640625" customWidth="1"/>
    <col min="4" max="4" width="32.44140625" customWidth="1"/>
    <col min="7" max="7" width="10.21875" customWidth="1"/>
    <col min="8" max="8" width="14.21875" customWidth="1"/>
    <col min="9" max="9" width="13" customWidth="1"/>
    <col min="11" max="11" width="9.77734375" bestFit="1" customWidth="1"/>
  </cols>
  <sheetData>
    <row r="1" spans="1:9" ht="14.4" customHeight="1" x14ac:dyDescent="0.3">
      <c r="A1" s="112"/>
      <c r="B1" s="112"/>
      <c r="C1" s="112"/>
      <c r="D1" s="112"/>
      <c r="E1" s="112"/>
      <c r="F1" s="112"/>
      <c r="G1" s="112"/>
      <c r="H1" s="112"/>
      <c r="I1" s="112" t="s">
        <v>69</v>
      </c>
    </row>
    <row r="2" spans="1:9" ht="22.8" customHeight="1" x14ac:dyDescent="0.3">
      <c r="A2" s="119" t="s">
        <v>28</v>
      </c>
      <c r="B2" s="119"/>
      <c r="C2" s="119"/>
      <c r="D2" s="119"/>
      <c r="E2" s="119"/>
      <c r="F2" s="119"/>
      <c r="G2" s="119"/>
      <c r="H2" s="119"/>
      <c r="I2" s="119"/>
    </row>
    <row r="3" spans="1:9" ht="60" customHeight="1" x14ac:dyDescent="0.3">
      <c r="A3" s="120" t="s">
        <v>29</v>
      </c>
      <c r="B3" s="120"/>
      <c r="C3" s="120"/>
      <c r="D3" s="120"/>
      <c r="E3" s="120"/>
      <c r="F3" s="120"/>
      <c r="G3" s="120"/>
      <c r="H3" s="120"/>
      <c r="I3" s="120"/>
    </row>
    <row r="4" spans="1:9" ht="17.399999999999999" customHeight="1" thickBot="1" x14ac:dyDescent="0.35">
      <c r="A4" s="113"/>
      <c r="B4" s="113"/>
      <c r="C4" s="113"/>
      <c r="D4" s="113"/>
      <c r="E4" s="113"/>
      <c r="F4" s="113"/>
      <c r="G4" s="113"/>
      <c r="H4" s="113"/>
      <c r="I4" s="113"/>
    </row>
    <row r="5" spans="1:9" ht="69" customHeight="1" thickBot="1" x14ac:dyDescent="0.35">
      <c r="A5" s="105" t="s">
        <v>0</v>
      </c>
      <c r="B5" s="103" t="s">
        <v>30</v>
      </c>
      <c r="C5" s="103" t="s">
        <v>1</v>
      </c>
      <c r="D5" s="103" t="s">
        <v>2</v>
      </c>
      <c r="E5" s="103" t="s">
        <v>19</v>
      </c>
      <c r="F5" s="103" t="s">
        <v>20</v>
      </c>
      <c r="G5" s="103" t="s">
        <v>3</v>
      </c>
      <c r="H5" s="103" t="s">
        <v>4</v>
      </c>
      <c r="I5" s="104" t="s">
        <v>5</v>
      </c>
    </row>
    <row r="6" spans="1:9" s="85" customFormat="1" ht="14.4" customHeight="1" thickBot="1" x14ac:dyDescent="0.25">
      <c r="A6" s="82">
        <v>1</v>
      </c>
      <c r="B6" s="83">
        <v>2</v>
      </c>
      <c r="C6" s="83">
        <v>3</v>
      </c>
      <c r="D6" s="83">
        <v>4</v>
      </c>
      <c r="E6" s="83">
        <v>6</v>
      </c>
      <c r="F6" s="83">
        <v>7</v>
      </c>
      <c r="G6" s="83">
        <v>8</v>
      </c>
      <c r="H6" s="83">
        <v>9</v>
      </c>
      <c r="I6" s="84">
        <v>10</v>
      </c>
    </row>
    <row r="7" spans="1:9" ht="14.4" customHeight="1" x14ac:dyDescent="0.3">
      <c r="A7" s="121" t="s">
        <v>56</v>
      </c>
      <c r="B7" s="124" t="s">
        <v>57</v>
      </c>
      <c r="C7" s="1" t="s">
        <v>16</v>
      </c>
      <c r="D7" s="2" t="s">
        <v>7</v>
      </c>
      <c r="E7" s="3">
        <v>10</v>
      </c>
      <c r="F7" s="3"/>
      <c r="G7" s="4">
        <v>33</v>
      </c>
      <c r="H7" s="5">
        <f>E7*G7</f>
        <v>330</v>
      </c>
      <c r="I7" s="86"/>
    </row>
    <row r="8" spans="1:9" ht="14.4" customHeight="1" x14ac:dyDescent="0.3">
      <c r="A8" s="122"/>
      <c r="B8" s="117"/>
      <c r="C8" s="6" t="s">
        <v>16</v>
      </c>
      <c r="D8" s="7" t="s">
        <v>9</v>
      </c>
      <c r="E8" s="8">
        <v>59</v>
      </c>
      <c r="F8" s="8"/>
      <c r="G8" s="9">
        <v>33</v>
      </c>
      <c r="H8" s="20">
        <f>E8*G8</f>
        <v>1947</v>
      </c>
      <c r="I8" s="87"/>
    </row>
    <row r="9" spans="1:9" ht="14.4" customHeight="1" thickBot="1" x14ac:dyDescent="0.35">
      <c r="A9" s="122"/>
      <c r="B9" s="117"/>
      <c r="C9" s="45" t="s">
        <v>16</v>
      </c>
      <c r="D9" s="11" t="s">
        <v>10</v>
      </c>
      <c r="E9" s="12">
        <v>40</v>
      </c>
      <c r="F9" s="12">
        <f>ROUND(E9/0.6,0)</f>
        <v>67</v>
      </c>
      <c r="G9" s="14">
        <v>20</v>
      </c>
      <c r="H9" s="15">
        <f>F9*G9</f>
        <v>1340</v>
      </c>
      <c r="I9" s="87"/>
    </row>
    <row r="10" spans="1:9" ht="14.4" customHeight="1" x14ac:dyDescent="0.3">
      <c r="A10" s="122"/>
      <c r="B10" s="117"/>
      <c r="C10" s="1" t="s">
        <v>16</v>
      </c>
      <c r="D10" s="2" t="s">
        <v>25</v>
      </c>
      <c r="E10" s="3">
        <v>25</v>
      </c>
      <c r="F10" s="3"/>
      <c r="G10" s="4">
        <v>33</v>
      </c>
      <c r="H10" s="5">
        <f>E10*G10</f>
        <v>825</v>
      </c>
      <c r="I10" s="87"/>
    </row>
    <row r="11" spans="1:9" ht="14.4" customHeight="1" thickBot="1" x14ac:dyDescent="0.35">
      <c r="A11" s="122"/>
      <c r="B11" s="117"/>
      <c r="C11" s="45" t="s">
        <v>16</v>
      </c>
      <c r="D11" s="11" t="s">
        <v>14</v>
      </c>
      <c r="E11" s="12">
        <v>51</v>
      </c>
      <c r="F11" s="12">
        <f>ROUND(E11/0.6,0)</f>
        <v>85</v>
      </c>
      <c r="G11" s="14">
        <v>20</v>
      </c>
      <c r="H11" s="15">
        <f>F11*G11</f>
        <v>1700</v>
      </c>
      <c r="I11" s="87"/>
    </row>
    <row r="12" spans="1:9" ht="14.4" customHeight="1" thickBot="1" x14ac:dyDescent="0.35">
      <c r="A12" s="122"/>
      <c r="B12" s="117"/>
      <c r="C12" s="45" t="s">
        <v>16</v>
      </c>
      <c r="D12" s="16" t="s">
        <v>11</v>
      </c>
      <c r="E12" s="12">
        <v>10</v>
      </c>
      <c r="F12" s="12">
        <f>ROUND(E12/0.6,0)</f>
        <v>17</v>
      </c>
      <c r="G12" s="14">
        <v>20</v>
      </c>
      <c r="H12" s="17">
        <f>F12*G12</f>
        <v>340</v>
      </c>
      <c r="I12" s="87"/>
    </row>
    <row r="13" spans="1:9" ht="14.4" customHeight="1" x14ac:dyDescent="0.3">
      <c r="A13" s="122"/>
      <c r="B13" s="117"/>
      <c r="C13" s="6" t="s">
        <v>16</v>
      </c>
      <c r="D13" s="19" t="s">
        <v>12</v>
      </c>
      <c r="E13" s="8">
        <v>68</v>
      </c>
      <c r="F13" s="8">
        <f>ROUND(E13/0.6,0)</f>
        <v>113</v>
      </c>
      <c r="G13" s="9">
        <v>20</v>
      </c>
      <c r="H13" s="20">
        <f>F13*G13</f>
        <v>2260</v>
      </c>
      <c r="I13" s="87"/>
    </row>
    <row r="14" spans="1:9" ht="14.4" customHeight="1" thickBot="1" x14ac:dyDescent="0.35">
      <c r="A14" s="122"/>
      <c r="B14" s="117"/>
      <c r="C14" s="45" t="s">
        <v>16</v>
      </c>
      <c r="D14" s="11" t="s">
        <v>13</v>
      </c>
      <c r="E14" s="12">
        <v>101</v>
      </c>
      <c r="F14" s="13">
        <f>ROUND(E14/0.55,0)</f>
        <v>184</v>
      </c>
      <c r="G14" s="46">
        <v>20</v>
      </c>
      <c r="H14" s="15">
        <f>F14*G14</f>
        <v>3680</v>
      </c>
      <c r="I14" s="88"/>
    </row>
    <row r="15" spans="1:9" ht="14.4" customHeight="1" x14ac:dyDescent="0.3">
      <c r="A15" s="122"/>
      <c r="B15" s="117"/>
      <c r="C15" s="6" t="s">
        <v>6</v>
      </c>
      <c r="D15" s="7" t="s">
        <v>9</v>
      </c>
      <c r="E15" s="8">
        <v>11</v>
      </c>
      <c r="F15" s="8"/>
      <c r="G15" s="9">
        <v>33</v>
      </c>
      <c r="H15" s="43">
        <f>E15*G15</f>
        <v>363</v>
      </c>
      <c r="I15" s="87"/>
    </row>
    <row r="16" spans="1:9" ht="14.4" customHeight="1" thickBot="1" x14ac:dyDescent="0.35">
      <c r="A16" s="122"/>
      <c r="B16" s="117"/>
      <c r="C16" s="45" t="s">
        <v>6</v>
      </c>
      <c r="D16" s="11" t="s">
        <v>10</v>
      </c>
      <c r="E16" s="12">
        <v>7</v>
      </c>
      <c r="F16" s="12">
        <f>ROUND(E16/0.6,0)</f>
        <v>12</v>
      </c>
      <c r="G16" s="14">
        <v>20</v>
      </c>
      <c r="H16" s="41">
        <f>F16*G16</f>
        <v>240</v>
      </c>
      <c r="I16" s="87"/>
    </row>
    <row r="17" spans="1:9" ht="14.4" customHeight="1" x14ac:dyDescent="0.3">
      <c r="A17" s="122"/>
      <c r="B17" s="117"/>
      <c r="C17" s="1" t="s">
        <v>6</v>
      </c>
      <c r="D17" s="2" t="s">
        <v>25</v>
      </c>
      <c r="E17" s="3">
        <v>6</v>
      </c>
      <c r="F17" s="3"/>
      <c r="G17" s="4">
        <v>33</v>
      </c>
      <c r="H17" s="40">
        <f>E17*G17</f>
        <v>198</v>
      </c>
      <c r="I17" s="87"/>
    </row>
    <row r="18" spans="1:9" ht="14.4" customHeight="1" thickBot="1" x14ac:dyDescent="0.35">
      <c r="A18" s="122"/>
      <c r="B18" s="117"/>
      <c r="C18" s="45" t="s">
        <v>6</v>
      </c>
      <c r="D18" s="11" t="s">
        <v>14</v>
      </c>
      <c r="E18" s="12">
        <v>14</v>
      </c>
      <c r="F18" s="12">
        <f>ROUND(E18/0.6,0)</f>
        <v>23</v>
      </c>
      <c r="G18" s="14">
        <v>20</v>
      </c>
      <c r="H18" s="41">
        <f>F18*G18</f>
        <v>460</v>
      </c>
      <c r="I18" s="87"/>
    </row>
    <row r="19" spans="1:9" ht="14.4" customHeight="1" x14ac:dyDescent="0.3">
      <c r="A19" s="122"/>
      <c r="B19" s="117"/>
      <c r="C19" s="1" t="s">
        <v>6</v>
      </c>
      <c r="D19" s="18" t="s">
        <v>12</v>
      </c>
      <c r="E19" s="3">
        <v>69</v>
      </c>
      <c r="F19" s="3">
        <f>ROUND(E19/0.6,0)</f>
        <v>115</v>
      </c>
      <c r="G19" s="4">
        <v>20</v>
      </c>
      <c r="H19" s="40">
        <f>F19*G19</f>
        <v>2300</v>
      </c>
      <c r="I19" s="87"/>
    </row>
    <row r="20" spans="1:9" ht="14.4" customHeight="1" thickBot="1" x14ac:dyDescent="0.35">
      <c r="A20" s="122"/>
      <c r="B20" s="117"/>
      <c r="C20" s="45" t="s">
        <v>6</v>
      </c>
      <c r="D20" s="11" t="s">
        <v>13</v>
      </c>
      <c r="E20" s="12">
        <v>103</v>
      </c>
      <c r="F20" s="13">
        <f>ROUND(E20/0.55,0)</f>
        <v>187</v>
      </c>
      <c r="G20" s="46">
        <v>20</v>
      </c>
      <c r="H20" s="41">
        <f>F20*G20</f>
        <v>3740</v>
      </c>
      <c r="I20" s="87"/>
    </row>
    <row r="21" spans="1:9" ht="14.4" customHeight="1" x14ac:dyDescent="0.3">
      <c r="A21" s="122"/>
      <c r="B21" s="117"/>
      <c r="C21" s="6" t="s">
        <v>21</v>
      </c>
      <c r="D21" s="7" t="s">
        <v>9</v>
      </c>
      <c r="E21" s="8">
        <v>3</v>
      </c>
      <c r="F21" s="8"/>
      <c r="G21" s="9">
        <v>33</v>
      </c>
      <c r="H21" s="43">
        <f>E21*G21</f>
        <v>99</v>
      </c>
      <c r="I21" s="87"/>
    </row>
    <row r="22" spans="1:9" ht="14.4" customHeight="1" thickBot="1" x14ac:dyDescent="0.35">
      <c r="A22" s="122"/>
      <c r="B22" s="117"/>
      <c r="C22" s="45" t="s">
        <v>21</v>
      </c>
      <c r="D22" s="11" t="s">
        <v>10</v>
      </c>
      <c r="E22" s="12">
        <v>2</v>
      </c>
      <c r="F22" s="12">
        <f>ROUND(E22/0.6,0)</f>
        <v>3</v>
      </c>
      <c r="G22" s="14">
        <v>20</v>
      </c>
      <c r="H22" s="41">
        <f>F22*G22</f>
        <v>60</v>
      </c>
      <c r="I22" s="87"/>
    </row>
    <row r="23" spans="1:9" ht="14.4" customHeight="1" x14ac:dyDescent="0.3">
      <c r="A23" s="122"/>
      <c r="B23" s="117"/>
      <c r="C23" s="1" t="s">
        <v>21</v>
      </c>
      <c r="D23" s="2" t="s">
        <v>25</v>
      </c>
      <c r="E23" s="3">
        <v>4</v>
      </c>
      <c r="F23" s="3"/>
      <c r="G23" s="4">
        <v>33</v>
      </c>
      <c r="H23" s="40">
        <f>E23*G23</f>
        <v>132</v>
      </c>
      <c r="I23" s="87"/>
    </row>
    <row r="24" spans="1:9" ht="14.4" customHeight="1" thickBot="1" x14ac:dyDescent="0.35">
      <c r="A24" s="122"/>
      <c r="B24" s="117"/>
      <c r="C24" s="45" t="s">
        <v>21</v>
      </c>
      <c r="D24" s="11" t="s">
        <v>14</v>
      </c>
      <c r="E24" s="12">
        <v>7</v>
      </c>
      <c r="F24" s="12">
        <f>ROUND(E24/0.6,0)</f>
        <v>12</v>
      </c>
      <c r="G24" s="14">
        <v>20</v>
      </c>
      <c r="H24" s="41">
        <f>F24*G24</f>
        <v>240</v>
      </c>
      <c r="I24" s="87"/>
    </row>
    <row r="25" spans="1:9" ht="14.4" customHeight="1" thickBot="1" x14ac:dyDescent="0.35">
      <c r="A25" s="122"/>
      <c r="B25" s="117"/>
      <c r="C25" s="45" t="s">
        <v>21</v>
      </c>
      <c r="D25" s="16" t="s">
        <v>11</v>
      </c>
      <c r="E25" s="12">
        <v>2</v>
      </c>
      <c r="F25" s="12">
        <f>ROUND(E25/0.6,0)</f>
        <v>3</v>
      </c>
      <c r="G25" s="14">
        <v>20</v>
      </c>
      <c r="H25" s="42">
        <f>F25*G25</f>
        <v>60</v>
      </c>
      <c r="I25" s="87"/>
    </row>
    <row r="26" spans="1:9" ht="14.4" customHeight="1" x14ac:dyDescent="0.3">
      <c r="A26" s="122"/>
      <c r="B26" s="117"/>
      <c r="C26" s="1" t="s">
        <v>21</v>
      </c>
      <c r="D26" s="18" t="s">
        <v>12</v>
      </c>
      <c r="E26" s="3">
        <v>24</v>
      </c>
      <c r="F26" s="3">
        <f>ROUND(E26/0.6,0)</f>
        <v>40</v>
      </c>
      <c r="G26" s="4">
        <v>20</v>
      </c>
      <c r="H26" s="40">
        <f>F26*G26</f>
        <v>800</v>
      </c>
      <c r="I26" s="87"/>
    </row>
    <row r="27" spans="1:9" ht="14.4" customHeight="1" thickBot="1" x14ac:dyDescent="0.35">
      <c r="A27" s="122"/>
      <c r="B27" s="117"/>
      <c r="C27" s="45" t="s">
        <v>21</v>
      </c>
      <c r="D27" s="11" t="s">
        <v>13</v>
      </c>
      <c r="E27" s="12">
        <v>35</v>
      </c>
      <c r="F27" s="13">
        <f>ROUND(E27/0.55,0)</f>
        <v>64</v>
      </c>
      <c r="G27" s="46">
        <v>20</v>
      </c>
      <c r="H27" s="41">
        <f>F27*G27</f>
        <v>1280</v>
      </c>
      <c r="I27" s="87"/>
    </row>
    <row r="28" spans="1:9" ht="14.4" customHeight="1" x14ac:dyDescent="0.3">
      <c r="A28" s="122"/>
      <c r="B28" s="117"/>
      <c r="C28" s="1" t="s">
        <v>15</v>
      </c>
      <c r="D28" s="2" t="s">
        <v>7</v>
      </c>
      <c r="E28" s="3">
        <v>1</v>
      </c>
      <c r="F28" s="3"/>
      <c r="G28" s="4">
        <v>33</v>
      </c>
      <c r="H28" s="40">
        <f>E28*G28</f>
        <v>33</v>
      </c>
      <c r="I28" s="86"/>
    </row>
    <row r="29" spans="1:9" ht="14.4" customHeight="1" x14ac:dyDescent="0.3">
      <c r="A29" s="122"/>
      <c r="B29" s="117"/>
      <c r="C29" s="6" t="s">
        <v>15</v>
      </c>
      <c r="D29" s="7" t="s">
        <v>9</v>
      </c>
      <c r="E29" s="8">
        <v>13</v>
      </c>
      <c r="F29" s="8"/>
      <c r="G29" s="9">
        <v>33</v>
      </c>
      <c r="H29" s="43">
        <f>E29*G29</f>
        <v>429</v>
      </c>
      <c r="I29" s="87"/>
    </row>
    <row r="30" spans="1:9" ht="14.4" customHeight="1" thickBot="1" x14ac:dyDescent="0.35">
      <c r="A30" s="122"/>
      <c r="B30" s="117"/>
      <c r="C30" s="45" t="s">
        <v>15</v>
      </c>
      <c r="D30" s="11" t="s">
        <v>10</v>
      </c>
      <c r="E30" s="12">
        <v>8</v>
      </c>
      <c r="F30" s="12">
        <f>ROUND(E30/0.6,0)</f>
        <v>13</v>
      </c>
      <c r="G30" s="14">
        <v>20</v>
      </c>
      <c r="H30" s="41">
        <f>F30*G30</f>
        <v>260</v>
      </c>
      <c r="I30" s="87"/>
    </row>
    <row r="31" spans="1:9" ht="14.4" customHeight="1" x14ac:dyDescent="0.3">
      <c r="A31" s="122"/>
      <c r="B31" s="117"/>
      <c r="C31" s="1" t="s">
        <v>15</v>
      </c>
      <c r="D31" s="2" t="s">
        <v>25</v>
      </c>
      <c r="E31" s="3">
        <v>8</v>
      </c>
      <c r="F31" s="3"/>
      <c r="G31" s="4">
        <v>33</v>
      </c>
      <c r="H31" s="40">
        <f>E31*G31</f>
        <v>264</v>
      </c>
      <c r="I31" s="87"/>
    </row>
    <row r="32" spans="1:9" ht="14.4" customHeight="1" thickBot="1" x14ac:dyDescent="0.35">
      <c r="A32" s="122"/>
      <c r="B32" s="117"/>
      <c r="C32" s="45" t="s">
        <v>15</v>
      </c>
      <c r="D32" s="11" t="s">
        <v>14</v>
      </c>
      <c r="E32" s="12">
        <v>20</v>
      </c>
      <c r="F32" s="12">
        <f>ROUND(E32/0.6,0)</f>
        <v>33</v>
      </c>
      <c r="G32" s="14">
        <v>20</v>
      </c>
      <c r="H32" s="41">
        <f t="shared" ref="H32:H37" si="0">F32*G32</f>
        <v>660</v>
      </c>
      <c r="I32" s="87"/>
    </row>
    <row r="33" spans="1:11" ht="14.4" customHeight="1" thickBot="1" x14ac:dyDescent="0.35">
      <c r="A33" s="122"/>
      <c r="B33" s="117"/>
      <c r="C33" s="45" t="s">
        <v>15</v>
      </c>
      <c r="D33" s="16" t="s">
        <v>11</v>
      </c>
      <c r="E33" s="12">
        <v>2</v>
      </c>
      <c r="F33" s="12">
        <f>ROUND(E33/0.6,0)</f>
        <v>3</v>
      </c>
      <c r="G33" s="14">
        <v>20</v>
      </c>
      <c r="H33" s="42">
        <f t="shared" si="0"/>
        <v>60</v>
      </c>
      <c r="I33" s="87"/>
    </row>
    <row r="34" spans="1:11" ht="14.4" customHeight="1" x14ac:dyDescent="0.3">
      <c r="A34" s="122"/>
      <c r="B34" s="117"/>
      <c r="C34" s="1" t="s">
        <v>15</v>
      </c>
      <c r="D34" s="18" t="s">
        <v>12</v>
      </c>
      <c r="E34" s="3">
        <v>45</v>
      </c>
      <c r="F34" s="3">
        <f>ROUND(E34/0.6,0)</f>
        <v>75</v>
      </c>
      <c r="G34" s="4">
        <v>20</v>
      </c>
      <c r="H34" s="40">
        <f t="shared" si="0"/>
        <v>1500</v>
      </c>
      <c r="I34" s="87"/>
    </row>
    <row r="35" spans="1:11" ht="14.4" customHeight="1" thickBot="1" x14ac:dyDescent="0.35">
      <c r="A35" s="122"/>
      <c r="B35" s="117"/>
      <c r="C35" s="45" t="s">
        <v>15</v>
      </c>
      <c r="D35" s="11" t="s">
        <v>13</v>
      </c>
      <c r="E35" s="12">
        <v>68</v>
      </c>
      <c r="F35" s="13">
        <f>ROUND(E35/0.55,0)</f>
        <v>124</v>
      </c>
      <c r="G35" s="46">
        <v>20</v>
      </c>
      <c r="H35" s="41">
        <f t="shared" si="0"/>
        <v>2480</v>
      </c>
      <c r="I35" s="87"/>
    </row>
    <row r="36" spans="1:11" ht="14.4" customHeight="1" thickBot="1" x14ac:dyDescent="0.35">
      <c r="A36" s="122"/>
      <c r="B36" s="117"/>
      <c r="C36" s="10" t="s">
        <v>18</v>
      </c>
      <c r="D36" s="11" t="s">
        <v>13</v>
      </c>
      <c r="E36" s="12">
        <v>32</v>
      </c>
      <c r="F36" s="13">
        <f>ROUND(E36/0.55,0)</f>
        <v>58</v>
      </c>
      <c r="G36" s="46">
        <v>20</v>
      </c>
      <c r="H36" s="42">
        <f t="shared" si="0"/>
        <v>1160</v>
      </c>
      <c r="I36" s="72"/>
    </row>
    <row r="37" spans="1:11" ht="14.4" customHeight="1" thickBot="1" x14ac:dyDescent="0.35">
      <c r="A37" s="122"/>
      <c r="B37" s="125"/>
      <c r="C37" s="10" t="s">
        <v>17</v>
      </c>
      <c r="D37" s="11" t="s">
        <v>13</v>
      </c>
      <c r="E37" s="12">
        <v>11</v>
      </c>
      <c r="F37" s="13">
        <f>ROUND(E37/0.55,0)</f>
        <v>20</v>
      </c>
      <c r="G37" s="46">
        <v>20</v>
      </c>
      <c r="H37" s="42">
        <f t="shared" si="0"/>
        <v>400</v>
      </c>
      <c r="I37" s="72"/>
    </row>
    <row r="38" spans="1:11" ht="14.4" customHeight="1" thickBot="1" x14ac:dyDescent="0.35">
      <c r="A38" s="122"/>
      <c r="B38" s="27" t="s">
        <v>70</v>
      </c>
      <c r="C38" s="28"/>
      <c r="D38" s="29"/>
      <c r="E38" s="30">
        <v>859</v>
      </c>
      <c r="F38" s="30">
        <f>SUM(F7:F37)</f>
        <v>1251</v>
      </c>
      <c r="G38" s="31"/>
      <c r="H38" s="32">
        <f>SUM(H7:H37)</f>
        <v>29640</v>
      </c>
      <c r="I38" s="73"/>
    </row>
    <row r="39" spans="1:11" ht="14.4" customHeight="1" x14ac:dyDescent="0.3">
      <c r="A39" s="122"/>
      <c r="B39" s="126" t="s">
        <v>58</v>
      </c>
      <c r="C39" s="1" t="s">
        <v>6</v>
      </c>
      <c r="D39" s="2" t="s">
        <v>7</v>
      </c>
      <c r="E39" s="3">
        <v>24</v>
      </c>
      <c r="F39" s="3"/>
      <c r="G39" s="4">
        <v>33</v>
      </c>
      <c r="H39" s="40">
        <f>E39*G39</f>
        <v>792</v>
      </c>
      <c r="I39" s="86"/>
    </row>
    <row r="40" spans="1:11" ht="14.4" customHeight="1" x14ac:dyDescent="0.3">
      <c r="A40" s="122"/>
      <c r="B40" s="127"/>
      <c r="C40" s="6" t="s">
        <v>6</v>
      </c>
      <c r="D40" s="7" t="s">
        <v>9</v>
      </c>
      <c r="E40" s="8">
        <v>130</v>
      </c>
      <c r="F40" s="8"/>
      <c r="G40" s="9">
        <v>33</v>
      </c>
      <c r="H40" s="43">
        <f>E40*G40</f>
        <v>4290</v>
      </c>
      <c r="I40" s="87"/>
    </row>
    <row r="41" spans="1:11" ht="14.4" customHeight="1" thickBot="1" x14ac:dyDescent="0.35">
      <c r="A41" s="122"/>
      <c r="B41" s="127"/>
      <c r="C41" s="45" t="s">
        <v>6</v>
      </c>
      <c r="D41" s="11" t="s">
        <v>10</v>
      </c>
      <c r="E41" s="12">
        <v>86</v>
      </c>
      <c r="F41" s="12">
        <f>ROUND(E41/0.6,0)</f>
        <v>143</v>
      </c>
      <c r="G41" s="14">
        <v>20</v>
      </c>
      <c r="H41" s="41">
        <f>F41*G41</f>
        <v>2860</v>
      </c>
      <c r="I41" s="87"/>
    </row>
    <row r="42" spans="1:11" ht="14.4" customHeight="1" x14ac:dyDescent="0.3">
      <c r="A42" s="122"/>
      <c r="B42" s="127"/>
      <c r="C42" s="1" t="s">
        <v>6</v>
      </c>
      <c r="D42" s="2" t="s">
        <v>25</v>
      </c>
      <c r="E42" s="3">
        <v>17</v>
      </c>
      <c r="F42" s="3"/>
      <c r="G42" s="4">
        <v>33</v>
      </c>
      <c r="H42" s="40">
        <f>E42*G42</f>
        <v>561</v>
      </c>
      <c r="I42" s="87"/>
    </row>
    <row r="43" spans="1:11" ht="14.4" customHeight="1" thickBot="1" x14ac:dyDescent="0.35">
      <c r="A43" s="122"/>
      <c r="B43" s="127"/>
      <c r="C43" s="45" t="s">
        <v>6</v>
      </c>
      <c r="D43" s="11" t="s">
        <v>14</v>
      </c>
      <c r="E43" s="12">
        <v>19</v>
      </c>
      <c r="F43" s="12">
        <f>ROUND(E43/0.6,0)</f>
        <v>32</v>
      </c>
      <c r="G43" s="14">
        <v>20</v>
      </c>
      <c r="H43" s="41">
        <f>F43*G43</f>
        <v>640</v>
      </c>
      <c r="I43" s="87"/>
    </row>
    <row r="44" spans="1:11" ht="14.4" customHeight="1" x14ac:dyDescent="0.3">
      <c r="A44" s="122"/>
      <c r="B44" s="127"/>
      <c r="C44" s="6" t="s">
        <v>6</v>
      </c>
      <c r="D44" s="19" t="s">
        <v>12</v>
      </c>
      <c r="E44" s="8">
        <v>160</v>
      </c>
      <c r="F44" s="8">
        <f>ROUND(E44/0.6,0)</f>
        <v>267</v>
      </c>
      <c r="G44" s="9">
        <v>20</v>
      </c>
      <c r="H44" s="43">
        <f>F44*G44</f>
        <v>5340</v>
      </c>
      <c r="I44" s="87"/>
    </row>
    <row r="45" spans="1:11" ht="14.4" customHeight="1" thickBot="1" x14ac:dyDescent="0.35">
      <c r="A45" s="122"/>
      <c r="B45" s="128"/>
      <c r="C45" s="45" t="s">
        <v>6</v>
      </c>
      <c r="D45" s="11" t="s">
        <v>13</v>
      </c>
      <c r="E45" s="12">
        <v>241</v>
      </c>
      <c r="F45" s="13">
        <f>ROUND(E45/0.55,0)</f>
        <v>438</v>
      </c>
      <c r="G45" s="46">
        <v>20</v>
      </c>
      <c r="H45" s="41">
        <f>F45*G45</f>
        <v>8760</v>
      </c>
      <c r="I45" s="87"/>
    </row>
    <row r="46" spans="1:11" ht="14.4" customHeight="1" thickBot="1" x14ac:dyDescent="0.35">
      <c r="A46" s="122"/>
      <c r="B46" s="27" t="s">
        <v>70</v>
      </c>
      <c r="C46" s="27"/>
      <c r="D46" s="29"/>
      <c r="E46" s="30">
        <v>677</v>
      </c>
      <c r="F46" s="30">
        <f>SUM(F39:F45)</f>
        <v>880</v>
      </c>
      <c r="G46" s="31"/>
      <c r="H46" s="56">
        <f>SUM(H39:H45)</f>
        <v>23243</v>
      </c>
      <c r="I46" s="72"/>
      <c r="K46" t="s">
        <v>44</v>
      </c>
    </row>
    <row r="47" spans="1:11" ht="14.4" customHeight="1" thickBot="1" x14ac:dyDescent="0.35">
      <c r="A47" s="122"/>
      <c r="B47" s="124" t="s">
        <v>59</v>
      </c>
      <c r="C47" s="21" t="s">
        <v>6</v>
      </c>
      <c r="D47" s="108" t="s">
        <v>7</v>
      </c>
      <c r="E47" s="109">
        <v>1</v>
      </c>
      <c r="F47" s="109"/>
      <c r="G47" s="110">
        <v>33</v>
      </c>
      <c r="H47" s="111">
        <f>E47*G47</f>
        <v>33</v>
      </c>
      <c r="I47" s="86"/>
    </row>
    <row r="48" spans="1:11" ht="14.4" customHeight="1" thickBot="1" x14ac:dyDescent="0.35">
      <c r="A48" s="122"/>
      <c r="B48" s="117"/>
      <c r="C48" s="35" t="s">
        <v>6</v>
      </c>
      <c r="D48" s="36" t="s">
        <v>14</v>
      </c>
      <c r="E48" s="37">
        <v>4</v>
      </c>
      <c r="F48" s="37">
        <f>ROUND(E48/0.6,0)</f>
        <v>7</v>
      </c>
      <c r="G48" s="38">
        <v>20</v>
      </c>
      <c r="H48" s="39">
        <f t="shared" ref="H48:H53" si="1">F48*G48</f>
        <v>140</v>
      </c>
      <c r="I48" s="72"/>
    </row>
    <row r="49" spans="1:9" ht="14.4" customHeight="1" thickBot="1" x14ac:dyDescent="0.35">
      <c r="A49" s="122"/>
      <c r="B49" s="117"/>
      <c r="C49" s="21" t="s">
        <v>6</v>
      </c>
      <c r="D49" s="23" t="s">
        <v>12</v>
      </c>
      <c r="E49" s="24">
        <v>5</v>
      </c>
      <c r="F49" s="24">
        <f>ROUND(E49/0.6,0)</f>
        <v>8</v>
      </c>
      <c r="G49" s="26">
        <v>20</v>
      </c>
      <c r="H49" s="44">
        <f t="shared" si="1"/>
        <v>160</v>
      </c>
      <c r="I49" s="72"/>
    </row>
    <row r="50" spans="1:9" ht="14.4" customHeight="1" thickBot="1" x14ac:dyDescent="0.35">
      <c r="A50" s="122"/>
      <c r="B50" s="117"/>
      <c r="C50" s="35" t="s">
        <v>6</v>
      </c>
      <c r="D50" s="36" t="s">
        <v>13</v>
      </c>
      <c r="E50" s="37">
        <v>8</v>
      </c>
      <c r="F50" s="37">
        <f>ROUND(E50/0.55,0)</f>
        <v>15</v>
      </c>
      <c r="G50" s="38">
        <v>20</v>
      </c>
      <c r="H50" s="39">
        <f t="shared" si="1"/>
        <v>300</v>
      </c>
      <c r="I50" s="72"/>
    </row>
    <row r="51" spans="1:9" ht="14.4" customHeight="1" thickBot="1" x14ac:dyDescent="0.35">
      <c r="A51" s="122"/>
      <c r="B51" s="117"/>
      <c r="C51" s="35" t="s">
        <v>8</v>
      </c>
      <c r="D51" s="36" t="s">
        <v>14</v>
      </c>
      <c r="E51" s="37">
        <v>1</v>
      </c>
      <c r="F51" s="37">
        <f>ROUND(E51/0.6,0)</f>
        <v>2</v>
      </c>
      <c r="G51" s="38">
        <v>20</v>
      </c>
      <c r="H51" s="39">
        <f t="shared" si="1"/>
        <v>40</v>
      </c>
      <c r="I51" s="72"/>
    </row>
    <row r="52" spans="1:9" ht="14.4" customHeight="1" thickBot="1" x14ac:dyDescent="0.35">
      <c r="A52" s="122"/>
      <c r="B52" s="117"/>
      <c r="C52" s="10" t="s">
        <v>8</v>
      </c>
      <c r="D52" s="11" t="s">
        <v>13</v>
      </c>
      <c r="E52" s="12">
        <v>3</v>
      </c>
      <c r="F52" s="13">
        <f>ROUND(E52/0.55,0)</f>
        <v>5</v>
      </c>
      <c r="G52" s="46">
        <v>20</v>
      </c>
      <c r="H52" s="42">
        <f t="shared" si="1"/>
        <v>100</v>
      </c>
      <c r="I52" s="72"/>
    </row>
    <row r="53" spans="1:9" ht="14.4" customHeight="1" thickBot="1" x14ac:dyDescent="0.35">
      <c r="A53" s="122"/>
      <c r="B53" s="125"/>
      <c r="C53" s="10" t="s">
        <v>18</v>
      </c>
      <c r="D53" s="11" t="s">
        <v>13</v>
      </c>
      <c r="E53" s="12">
        <v>3</v>
      </c>
      <c r="F53" s="13">
        <f>ROUND(E53/0.55,0)</f>
        <v>5</v>
      </c>
      <c r="G53" s="46">
        <v>20</v>
      </c>
      <c r="H53" s="42">
        <f t="shared" si="1"/>
        <v>100</v>
      </c>
      <c r="I53" s="72"/>
    </row>
    <row r="54" spans="1:9" ht="14.4" customHeight="1" thickBot="1" x14ac:dyDescent="0.35">
      <c r="A54" s="122"/>
      <c r="B54" s="27" t="s">
        <v>70</v>
      </c>
      <c r="C54" s="27"/>
      <c r="D54" s="29"/>
      <c r="E54" s="30">
        <v>25</v>
      </c>
      <c r="F54" s="30">
        <f>SUM(F47:F53)</f>
        <v>42</v>
      </c>
      <c r="G54" s="30"/>
      <c r="H54" s="31">
        <f>SUM(H47:H53)</f>
        <v>873</v>
      </c>
      <c r="I54" s="73"/>
    </row>
    <row r="55" spans="1:9" ht="14.4" customHeight="1" x14ac:dyDescent="0.3">
      <c r="A55" s="122"/>
      <c r="B55" s="124" t="s">
        <v>60</v>
      </c>
      <c r="C55" s="6" t="s">
        <v>6</v>
      </c>
      <c r="D55" s="2" t="s">
        <v>7</v>
      </c>
      <c r="E55" s="3">
        <v>5</v>
      </c>
      <c r="F55" s="3"/>
      <c r="G55" s="4">
        <v>33</v>
      </c>
      <c r="H55" s="5">
        <f>E55*G55</f>
        <v>165</v>
      </c>
      <c r="I55" s="86"/>
    </row>
    <row r="56" spans="1:9" ht="14.4" customHeight="1" thickBot="1" x14ac:dyDescent="0.35">
      <c r="A56" s="122"/>
      <c r="B56" s="117"/>
      <c r="C56" s="45" t="s">
        <v>6</v>
      </c>
      <c r="D56" s="11" t="s">
        <v>14</v>
      </c>
      <c r="E56" s="12">
        <v>1</v>
      </c>
      <c r="F56" s="12">
        <f>ROUND(E56/0.6,0)</f>
        <v>2</v>
      </c>
      <c r="G56" s="14">
        <v>20</v>
      </c>
      <c r="H56" s="41">
        <f>F56*G56</f>
        <v>40</v>
      </c>
      <c r="I56" s="72"/>
    </row>
    <row r="57" spans="1:9" ht="14.4" customHeight="1" x14ac:dyDescent="0.3">
      <c r="A57" s="122"/>
      <c r="B57" s="117"/>
      <c r="C57" s="6" t="s">
        <v>6</v>
      </c>
      <c r="D57" s="19" t="s">
        <v>12</v>
      </c>
      <c r="E57" s="8">
        <v>4</v>
      </c>
      <c r="F57" s="8">
        <f>ROUND(E57/0.6,0)</f>
        <v>7</v>
      </c>
      <c r="G57" s="9">
        <v>20</v>
      </c>
      <c r="H57" s="43">
        <f>F57*G57</f>
        <v>140</v>
      </c>
      <c r="I57" s="72"/>
    </row>
    <row r="58" spans="1:9" ht="14.4" customHeight="1" thickBot="1" x14ac:dyDescent="0.35">
      <c r="A58" s="122"/>
      <c r="B58" s="117"/>
      <c r="C58" s="21" t="s">
        <v>6</v>
      </c>
      <c r="D58" s="33" t="s">
        <v>13</v>
      </c>
      <c r="E58" s="24">
        <v>6</v>
      </c>
      <c r="F58" s="25">
        <f>ROUND(E58/0.55,0)</f>
        <v>11</v>
      </c>
      <c r="G58" s="34">
        <v>20</v>
      </c>
      <c r="H58" s="44">
        <f>F58*G58</f>
        <v>220</v>
      </c>
      <c r="I58" s="72"/>
    </row>
    <row r="59" spans="1:9" ht="14.4" customHeight="1" thickBot="1" x14ac:dyDescent="0.35">
      <c r="A59" s="122"/>
      <c r="B59" s="117"/>
      <c r="C59" s="35" t="s">
        <v>8</v>
      </c>
      <c r="D59" s="78" t="s">
        <v>7</v>
      </c>
      <c r="E59" s="37">
        <v>1</v>
      </c>
      <c r="F59" s="37"/>
      <c r="G59" s="38">
        <v>33</v>
      </c>
      <c r="H59" s="39">
        <f>E59*G59</f>
        <v>33</v>
      </c>
      <c r="I59" s="86"/>
    </row>
    <row r="60" spans="1:9" ht="14.4" customHeight="1" thickBot="1" x14ac:dyDescent="0.35">
      <c r="A60" s="122"/>
      <c r="B60" s="117"/>
      <c r="C60" s="10" t="s">
        <v>8</v>
      </c>
      <c r="D60" s="11" t="s">
        <v>13</v>
      </c>
      <c r="E60" s="12">
        <v>3</v>
      </c>
      <c r="F60" s="13">
        <f>ROUND(E60/0.55,0)</f>
        <v>5</v>
      </c>
      <c r="G60" s="46">
        <v>20</v>
      </c>
      <c r="H60" s="42">
        <f>F60*G60</f>
        <v>100</v>
      </c>
      <c r="I60" s="72"/>
    </row>
    <row r="61" spans="1:9" ht="14.4" customHeight="1" thickBot="1" x14ac:dyDescent="0.35">
      <c r="A61" s="122"/>
      <c r="B61" s="27" t="s">
        <v>70</v>
      </c>
      <c r="C61" s="27"/>
      <c r="D61" s="29"/>
      <c r="E61" s="30">
        <v>20</v>
      </c>
      <c r="F61" s="30">
        <f>SUM(F55:F60)</f>
        <v>25</v>
      </c>
      <c r="G61" s="30"/>
      <c r="H61" s="31">
        <f>SUM(H55:H60)</f>
        <v>698</v>
      </c>
      <c r="I61" s="73"/>
    </row>
    <row r="62" spans="1:9" ht="14.4" customHeight="1" x14ac:dyDescent="0.3">
      <c r="A62" s="122"/>
      <c r="B62" s="124" t="s">
        <v>61</v>
      </c>
      <c r="C62" s="6" t="s">
        <v>6</v>
      </c>
      <c r="D62" s="2" t="s">
        <v>7</v>
      </c>
      <c r="E62" s="3">
        <v>6</v>
      </c>
      <c r="F62" s="3"/>
      <c r="G62" s="4">
        <v>33</v>
      </c>
      <c r="H62" s="5">
        <f>E62*G62</f>
        <v>198</v>
      </c>
      <c r="I62" s="86"/>
    </row>
    <row r="63" spans="1:9" ht="14.4" customHeight="1" thickBot="1" x14ac:dyDescent="0.35">
      <c r="A63" s="122"/>
      <c r="B63" s="117"/>
      <c r="C63" s="45" t="s">
        <v>6</v>
      </c>
      <c r="D63" s="11" t="s">
        <v>10</v>
      </c>
      <c r="E63" s="12">
        <v>2</v>
      </c>
      <c r="F63" s="12">
        <f>ROUND(E63/0.6,0)</f>
        <v>3</v>
      </c>
      <c r="G63" s="14">
        <v>20</v>
      </c>
      <c r="H63" s="41">
        <f>F63*G63</f>
        <v>60</v>
      </c>
      <c r="I63" s="72"/>
    </row>
    <row r="64" spans="1:9" ht="14.4" customHeight="1" thickBot="1" x14ac:dyDescent="0.35">
      <c r="A64" s="122"/>
      <c r="B64" s="117"/>
      <c r="C64" s="45" t="s">
        <v>6</v>
      </c>
      <c r="D64" s="11" t="s">
        <v>14</v>
      </c>
      <c r="E64" s="12">
        <v>1</v>
      </c>
      <c r="F64" s="12">
        <f>ROUND(E64/0.6,0)</f>
        <v>2</v>
      </c>
      <c r="G64" s="14">
        <v>20</v>
      </c>
      <c r="H64" s="41">
        <f>F64*G64</f>
        <v>40</v>
      </c>
      <c r="I64" s="72"/>
    </row>
    <row r="65" spans="1:9" ht="14.4" customHeight="1" x14ac:dyDescent="0.3">
      <c r="A65" s="122"/>
      <c r="B65" s="117"/>
      <c r="C65" s="6" t="s">
        <v>6</v>
      </c>
      <c r="D65" s="19" t="s">
        <v>12</v>
      </c>
      <c r="E65" s="8">
        <v>6</v>
      </c>
      <c r="F65" s="8">
        <f>ROUND(E65/0.6,0)</f>
        <v>10</v>
      </c>
      <c r="G65" s="9">
        <v>20</v>
      </c>
      <c r="H65" s="43">
        <f>F65*G65</f>
        <v>200</v>
      </c>
      <c r="I65" s="72"/>
    </row>
    <row r="66" spans="1:9" ht="14.4" customHeight="1" thickBot="1" x14ac:dyDescent="0.35">
      <c r="A66" s="122"/>
      <c r="B66" s="117"/>
      <c r="C66" s="21" t="s">
        <v>6</v>
      </c>
      <c r="D66" s="33" t="s">
        <v>13</v>
      </c>
      <c r="E66" s="24">
        <v>10</v>
      </c>
      <c r="F66" s="25">
        <f>ROUND(E66/0.55,0)</f>
        <v>18</v>
      </c>
      <c r="G66" s="34">
        <v>20</v>
      </c>
      <c r="H66" s="44">
        <f>F66*G66</f>
        <v>360</v>
      </c>
      <c r="I66" s="72"/>
    </row>
    <row r="67" spans="1:9" ht="14.4" customHeight="1" x14ac:dyDescent="0.3">
      <c r="A67" s="122"/>
      <c r="B67" s="117"/>
      <c r="C67" s="1" t="s">
        <v>8</v>
      </c>
      <c r="D67" s="2" t="s">
        <v>7</v>
      </c>
      <c r="E67" s="3">
        <v>2</v>
      </c>
      <c r="F67" s="3"/>
      <c r="G67" s="4">
        <v>33</v>
      </c>
      <c r="H67" s="5">
        <f>E67*G67</f>
        <v>66</v>
      </c>
      <c r="I67" s="86"/>
    </row>
    <row r="68" spans="1:9" ht="14.4" customHeight="1" thickBot="1" x14ac:dyDescent="0.35">
      <c r="A68" s="122"/>
      <c r="B68" s="117"/>
      <c r="C68" s="45" t="s">
        <v>6</v>
      </c>
      <c r="D68" s="16" t="s">
        <v>10</v>
      </c>
      <c r="E68" s="12">
        <v>1</v>
      </c>
      <c r="F68" s="12">
        <f>ROUND(E68/0.6,0)</f>
        <v>2</v>
      </c>
      <c r="G68" s="14">
        <v>20</v>
      </c>
      <c r="H68" s="42">
        <f>F68*G68</f>
        <v>40</v>
      </c>
      <c r="I68" s="72"/>
    </row>
    <row r="69" spans="1:9" ht="14.4" customHeight="1" thickBot="1" x14ac:dyDescent="0.35">
      <c r="A69" s="122"/>
      <c r="B69" s="117"/>
      <c r="C69" s="10" t="s">
        <v>8</v>
      </c>
      <c r="D69" s="11" t="s">
        <v>13</v>
      </c>
      <c r="E69" s="12">
        <v>6</v>
      </c>
      <c r="F69" s="13">
        <f>ROUND(E69/0.55,0)</f>
        <v>11</v>
      </c>
      <c r="G69" s="46">
        <v>20</v>
      </c>
      <c r="H69" s="42">
        <f>F69*G69</f>
        <v>220</v>
      </c>
      <c r="I69" s="72"/>
    </row>
    <row r="70" spans="1:9" ht="14.4" customHeight="1" thickBot="1" x14ac:dyDescent="0.35">
      <c r="A70" s="122"/>
      <c r="B70" s="27" t="s">
        <v>70</v>
      </c>
      <c r="C70" s="27"/>
      <c r="D70" s="29"/>
      <c r="E70" s="30">
        <v>34</v>
      </c>
      <c r="F70" s="30">
        <f>SUM(F62:F69)</f>
        <v>46</v>
      </c>
      <c r="G70" s="30"/>
      <c r="H70" s="31">
        <f>SUM(H62:H69)</f>
        <v>1184</v>
      </c>
      <c r="I70" s="73"/>
    </row>
    <row r="71" spans="1:9" ht="14.4" customHeight="1" x14ac:dyDescent="0.3">
      <c r="A71" s="122"/>
      <c r="B71" s="124" t="s">
        <v>62</v>
      </c>
      <c r="C71" s="6" t="s">
        <v>6</v>
      </c>
      <c r="D71" s="2" t="s">
        <v>7</v>
      </c>
      <c r="E71" s="3">
        <v>5</v>
      </c>
      <c r="F71" s="3"/>
      <c r="G71" s="4">
        <v>33</v>
      </c>
      <c r="H71" s="5">
        <f>E71*G71</f>
        <v>165</v>
      </c>
      <c r="I71" s="86"/>
    </row>
    <row r="72" spans="1:9" ht="14.4" customHeight="1" thickBot="1" x14ac:dyDescent="0.35">
      <c r="A72" s="122"/>
      <c r="B72" s="117"/>
      <c r="C72" s="45" t="s">
        <v>6</v>
      </c>
      <c r="D72" s="11" t="s">
        <v>10</v>
      </c>
      <c r="E72" s="12">
        <v>1</v>
      </c>
      <c r="F72" s="12">
        <f>ROUND(E72/0.6,0)</f>
        <v>2</v>
      </c>
      <c r="G72" s="14">
        <v>20</v>
      </c>
      <c r="H72" s="41">
        <f>F72*G72</f>
        <v>40</v>
      </c>
      <c r="I72" s="72"/>
    </row>
    <row r="73" spans="1:9" ht="14.4" customHeight="1" thickBot="1" x14ac:dyDescent="0.35">
      <c r="A73" s="122"/>
      <c r="B73" s="117"/>
      <c r="C73" s="45" t="s">
        <v>6</v>
      </c>
      <c r="D73" s="11" t="s">
        <v>14</v>
      </c>
      <c r="E73" s="12">
        <v>1</v>
      </c>
      <c r="F73" s="12">
        <f>ROUND(E73/0.6,0)</f>
        <v>2</v>
      </c>
      <c r="G73" s="14">
        <v>20</v>
      </c>
      <c r="H73" s="41">
        <f>F73*G73</f>
        <v>40</v>
      </c>
      <c r="I73" s="72"/>
    </row>
    <row r="74" spans="1:9" ht="14.4" customHeight="1" x14ac:dyDescent="0.3">
      <c r="A74" s="122"/>
      <c r="B74" s="117"/>
      <c r="C74" s="1" t="s">
        <v>6</v>
      </c>
      <c r="D74" s="18" t="s">
        <v>12</v>
      </c>
      <c r="E74" s="3">
        <v>5</v>
      </c>
      <c r="F74" s="3">
        <f>ROUND(E74/0.6,0)</f>
        <v>8</v>
      </c>
      <c r="G74" s="4">
        <v>20</v>
      </c>
      <c r="H74" s="5">
        <f>F74*G74</f>
        <v>160</v>
      </c>
      <c r="I74" s="72"/>
    </row>
    <row r="75" spans="1:9" ht="14.4" customHeight="1" thickBot="1" x14ac:dyDescent="0.35">
      <c r="A75" s="122"/>
      <c r="B75" s="117"/>
      <c r="C75" s="45" t="s">
        <v>6</v>
      </c>
      <c r="D75" s="11" t="s">
        <v>13</v>
      </c>
      <c r="E75" s="12">
        <v>7</v>
      </c>
      <c r="F75" s="13">
        <f>ROUND(E75/0.55,0)</f>
        <v>13</v>
      </c>
      <c r="G75" s="46">
        <v>20</v>
      </c>
      <c r="H75" s="17">
        <f>F75*G75</f>
        <v>260</v>
      </c>
      <c r="I75" s="72"/>
    </row>
    <row r="76" spans="1:9" ht="14.4" customHeight="1" thickBot="1" x14ac:dyDescent="0.35">
      <c r="A76" s="122"/>
      <c r="B76" s="117"/>
      <c r="C76" s="45" t="s">
        <v>8</v>
      </c>
      <c r="D76" s="11" t="s">
        <v>10</v>
      </c>
      <c r="E76" s="12">
        <v>1</v>
      </c>
      <c r="F76" s="12"/>
      <c r="G76" s="14">
        <v>33</v>
      </c>
      <c r="H76" s="17">
        <f>E76*G76</f>
        <v>33</v>
      </c>
      <c r="I76" s="86"/>
    </row>
    <row r="77" spans="1:9" ht="14.4" customHeight="1" thickBot="1" x14ac:dyDescent="0.35">
      <c r="A77" s="122"/>
      <c r="B77" s="117"/>
      <c r="C77" s="10" t="s">
        <v>8</v>
      </c>
      <c r="D77" s="11" t="s">
        <v>13</v>
      </c>
      <c r="E77" s="12">
        <v>3</v>
      </c>
      <c r="F77" s="13">
        <f>ROUND(E77/0.55,0)</f>
        <v>5</v>
      </c>
      <c r="G77" s="46">
        <v>20</v>
      </c>
      <c r="H77" s="42">
        <f>F77*G77</f>
        <v>100</v>
      </c>
      <c r="I77" s="72"/>
    </row>
    <row r="78" spans="1:9" ht="14.4" customHeight="1" thickBot="1" x14ac:dyDescent="0.35">
      <c r="A78" s="122"/>
      <c r="B78" s="27" t="s">
        <v>70</v>
      </c>
      <c r="C78" s="27"/>
      <c r="D78" s="29"/>
      <c r="E78" s="30">
        <v>23</v>
      </c>
      <c r="F78" s="30">
        <f>SUM(F71:F77)</f>
        <v>30</v>
      </c>
      <c r="G78" s="30"/>
      <c r="H78" s="31">
        <f>SUM(H71:H77)</f>
        <v>798</v>
      </c>
      <c r="I78" s="73"/>
    </row>
    <row r="79" spans="1:9" ht="14.4" customHeight="1" thickBot="1" x14ac:dyDescent="0.35">
      <c r="A79" s="122"/>
      <c r="B79" s="100" t="s">
        <v>63</v>
      </c>
      <c r="C79" s="10" t="s">
        <v>6</v>
      </c>
      <c r="D79" s="11" t="s">
        <v>13</v>
      </c>
      <c r="E79" s="12">
        <v>4</v>
      </c>
      <c r="F79" s="13">
        <f>ROUND(E79/0.55,0)</f>
        <v>7</v>
      </c>
      <c r="G79" s="46">
        <v>20</v>
      </c>
      <c r="H79" s="42">
        <f>F79*G79</f>
        <v>140</v>
      </c>
      <c r="I79" s="72"/>
    </row>
    <row r="80" spans="1:9" ht="14.4" customHeight="1" thickBot="1" x14ac:dyDescent="0.35">
      <c r="A80" s="122"/>
      <c r="B80" s="27" t="s">
        <v>70</v>
      </c>
      <c r="C80" s="27"/>
      <c r="D80" s="29"/>
      <c r="E80" s="30">
        <v>4</v>
      </c>
      <c r="F80" s="30">
        <f>SUM(F79)</f>
        <v>7</v>
      </c>
      <c r="G80" s="30"/>
      <c r="H80" s="31">
        <f>SUM(H79)</f>
        <v>140</v>
      </c>
      <c r="I80" s="73"/>
    </row>
    <row r="81" spans="1:9" ht="14.4" customHeight="1" x14ac:dyDescent="0.3">
      <c r="A81" s="122"/>
      <c r="B81" s="124" t="s">
        <v>64</v>
      </c>
      <c r="C81" s="1" t="s">
        <v>6</v>
      </c>
      <c r="D81" s="2" t="s">
        <v>7</v>
      </c>
      <c r="E81" s="3">
        <v>8</v>
      </c>
      <c r="F81" s="3"/>
      <c r="G81" s="4">
        <v>33</v>
      </c>
      <c r="H81" s="40">
        <f>E81*G81</f>
        <v>264</v>
      </c>
      <c r="I81" s="86"/>
    </row>
    <row r="82" spans="1:9" ht="14.4" customHeight="1" thickBot="1" x14ac:dyDescent="0.35">
      <c r="A82" s="122"/>
      <c r="B82" s="117"/>
      <c r="C82" s="45" t="s">
        <v>6</v>
      </c>
      <c r="D82" s="11" t="s">
        <v>10</v>
      </c>
      <c r="E82" s="12">
        <v>2</v>
      </c>
      <c r="F82" s="12">
        <f>ROUND(E82/0.6,0)</f>
        <v>3</v>
      </c>
      <c r="G82" s="14">
        <v>20</v>
      </c>
      <c r="H82" s="41">
        <f t="shared" ref="H82:H87" si="2">F82*G82</f>
        <v>60</v>
      </c>
      <c r="I82" s="87"/>
    </row>
    <row r="83" spans="1:9" ht="14.4" customHeight="1" thickBot="1" x14ac:dyDescent="0.35">
      <c r="A83" s="122"/>
      <c r="B83" s="117"/>
      <c r="C83" s="45" t="s">
        <v>6</v>
      </c>
      <c r="D83" s="11" t="s">
        <v>14</v>
      </c>
      <c r="E83" s="12">
        <v>2</v>
      </c>
      <c r="F83" s="12">
        <f>ROUND(E83/0.6,0)</f>
        <v>3</v>
      </c>
      <c r="G83" s="14">
        <v>20</v>
      </c>
      <c r="H83" s="42">
        <f t="shared" si="2"/>
        <v>60</v>
      </c>
      <c r="I83" s="87"/>
    </row>
    <row r="84" spans="1:9" ht="14.4" customHeight="1" thickBot="1" x14ac:dyDescent="0.35">
      <c r="A84" s="122"/>
      <c r="B84" s="117"/>
      <c r="C84" s="106" t="s">
        <v>6</v>
      </c>
      <c r="D84" s="107" t="s">
        <v>13</v>
      </c>
      <c r="E84" s="37">
        <v>20</v>
      </c>
      <c r="F84" s="37">
        <f>ROUND(E84/0.55,0)</f>
        <v>36</v>
      </c>
      <c r="G84" s="38">
        <v>20</v>
      </c>
      <c r="H84" s="39">
        <f t="shared" si="2"/>
        <v>720</v>
      </c>
      <c r="I84" s="87"/>
    </row>
    <row r="85" spans="1:9" ht="14.4" customHeight="1" thickBot="1" x14ac:dyDescent="0.35">
      <c r="A85" s="122"/>
      <c r="B85" s="117"/>
      <c r="C85" s="10" t="s">
        <v>21</v>
      </c>
      <c r="D85" s="16" t="s">
        <v>10</v>
      </c>
      <c r="E85" s="12">
        <v>1</v>
      </c>
      <c r="F85" s="12">
        <f>ROUND(E85/0.6,0)</f>
        <v>2</v>
      </c>
      <c r="G85" s="14">
        <v>20</v>
      </c>
      <c r="H85" s="42">
        <f t="shared" si="2"/>
        <v>40</v>
      </c>
      <c r="I85" s="72"/>
    </row>
    <row r="86" spans="1:9" ht="14.4" customHeight="1" thickBot="1" x14ac:dyDescent="0.35">
      <c r="A86" s="122"/>
      <c r="B86" s="117"/>
      <c r="C86" s="10" t="s">
        <v>21</v>
      </c>
      <c r="D86" s="11" t="s">
        <v>13</v>
      </c>
      <c r="E86" s="12">
        <v>2</v>
      </c>
      <c r="F86" s="13">
        <f>ROUND(E86/0.55,0)</f>
        <v>4</v>
      </c>
      <c r="G86" s="46">
        <v>20</v>
      </c>
      <c r="H86" s="42">
        <f t="shared" si="2"/>
        <v>80</v>
      </c>
      <c r="I86" s="72"/>
    </row>
    <row r="87" spans="1:9" ht="14.4" customHeight="1" thickBot="1" x14ac:dyDescent="0.35">
      <c r="A87" s="122"/>
      <c r="B87" s="125"/>
      <c r="C87" s="10" t="s">
        <v>8</v>
      </c>
      <c r="D87" s="11" t="s">
        <v>13</v>
      </c>
      <c r="E87" s="12">
        <v>3</v>
      </c>
      <c r="F87" s="13">
        <f>ROUND(E87/0.55,0)</f>
        <v>5</v>
      </c>
      <c r="G87" s="46">
        <v>20</v>
      </c>
      <c r="H87" s="42">
        <f t="shared" si="2"/>
        <v>100</v>
      </c>
      <c r="I87" s="72"/>
    </row>
    <row r="88" spans="1:9" ht="14.4" customHeight="1" thickBot="1" x14ac:dyDescent="0.35">
      <c r="A88" s="122"/>
      <c r="B88" s="27" t="s">
        <v>70</v>
      </c>
      <c r="C88" s="27"/>
      <c r="D88" s="29"/>
      <c r="E88" s="30">
        <v>38</v>
      </c>
      <c r="F88" s="30">
        <f>SUM(F81:F87)</f>
        <v>53</v>
      </c>
      <c r="G88" s="30"/>
      <c r="H88" s="31">
        <f>SUM(H81:H87)</f>
        <v>1324</v>
      </c>
      <c r="I88" s="73"/>
    </row>
    <row r="89" spans="1:9" ht="14.4" customHeight="1" x14ac:dyDescent="0.3">
      <c r="A89" s="122"/>
      <c r="B89" s="124" t="s">
        <v>65</v>
      </c>
      <c r="C89" s="1" t="s">
        <v>6</v>
      </c>
      <c r="D89" s="2" t="s">
        <v>7</v>
      </c>
      <c r="E89" s="3">
        <v>6</v>
      </c>
      <c r="F89" s="3"/>
      <c r="G89" s="4">
        <v>33</v>
      </c>
      <c r="H89" s="40">
        <f>E89*G89</f>
        <v>198</v>
      </c>
      <c r="I89" s="86"/>
    </row>
    <row r="90" spans="1:9" ht="14.4" customHeight="1" thickBot="1" x14ac:dyDescent="0.35">
      <c r="A90" s="122"/>
      <c r="B90" s="117"/>
      <c r="C90" s="45" t="s">
        <v>6</v>
      </c>
      <c r="D90" s="11" t="s">
        <v>10</v>
      </c>
      <c r="E90" s="12">
        <v>3</v>
      </c>
      <c r="F90" s="12">
        <f>ROUND(E90/0.6,0)</f>
        <v>5</v>
      </c>
      <c r="G90" s="14">
        <v>20</v>
      </c>
      <c r="H90" s="41">
        <f>F90*G90</f>
        <v>100</v>
      </c>
      <c r="I90" s="87"/>
    </row>
    <row r="91" spans="1:9" ht="14.4" customHeight="1" thickBot="1" x14ac:dyDescent="0.35">
      <c r="A91" s="122"/>
      <c r="B91" s="117"/>
      <c r="C91" s="45" t="s">
        <v>6</v>
      </c>
      <c r="D91" s="11" t="s">
        <v>14</v>
      </c>
      <c r="E91" s="12">
        <v>2</v>
      </c>
      <c r="F91" s="12">
        <f>ROUND(E91/0.6,0)</f>
        <v>3</v>
      </c>
      <c r="G91" s="14">
        <v>20</v>
      </c>
      <c r="H91" s="42">
        <f>F91*G91</f>
        <v>60</v>
      </c>
      <c r="I91" s="87"/>
    </row>
    <row r="92" spans="1:9" ht="14.4" customHeight="1" thickBot="1" x14ac:dyDescent="0.35">
      <c r="A92" s="122"/>
      <c r="B92" s="117"/>
      <c r="C92" s="45" t="s">
        <v>6</v>
      </c>
      <c r="D92" s="11" t="s">
        <v>13</v>
      </c>
      <c r="E92" s="12">
        <v>18</v>
      </c>
      <c r="F92" s="25">
        <f>ROUND(E92/0.55,0)</f>
        <v>33</v>
      </c>
      <c r="G92" s="46">
        <v>20</v>
      </c>
      <c r="H92" s="41">
        <f>F92*G92</f>
        <v>660</v>
      </c>
      <c r="I92" s="87"/>
    </row>
    <row r="93" spans="1:9" ht="14.4" customHeight="1" x14ac:dyDescent="0.3">
      <c r="A93" s="122"/>
      <c r="B93" s="117"/>
      <c r="C93" s="1" t="s">
        <v>21</v>
      </c>
      <c r="D93" s="2" t="s">
        <v>7</v>
      </c>
      <c r="E93" s="3">
        <v>1</v>
      </c>
      <c r="F93" s="3"/>
      <c r="G93" s="4">
        <v>33</v>
      </c>
      <c r="H93" s="40">
        <f>E93*G93</f>
        <v>33</v>
      </c>
      <c r="I93" s="72"/>
    </row>
    <row r="94" spans="1:9" ht="14.4" customHeight="1" thickBot="1" x14ac:dyDescent="0.35">
      <c r="A94" s="122"/>
      <c r="B94" s="117"/>
      <c r="C94" s="10" t="s">
        <v>21</v>
      </c>
      <c r="D94" s="11" t="s">
        <v>13</v>
      </c>
      <c r="E94" s="12">
        <v>2</v>
      </c>
      <c r="F94" s="13">
        <f>ROUND(E94/0.55,0)</f>
        <v>4</v>
      </c>
      <c r="G94" s="46">
        <v>20</v>
      </c>
      <c r="H94" s="42">
        <f>F94*G94</f>
        <v>80</v>
      </c>
      <c r="I94" s="72"/>
    </row>
    <row r="95" spans="1:9" ht="14.4" customHeight="1" thickBot="1" x14ac:dyDescent="0.35">
      <c r="A95" s="122"/>
      <c r="B95" s="27" t="s">
        <v>70</v>
      </c>
      <c r="C95" s="27"/>
      <c r="D95" s="29"/>
      <c r="E95" s="30">
        <v>32</v>
      </c>
      <c r="F95" s="30">
        <f>SUM(F89:F94)</f>
        <v>45</v>
      </c>
      <c r="G95" s="30"/>
      <c r="H95" s="31">
        <f>SUM(H89:H94)</f>
        <v>1131</v>
      </c>
      <c r="I95" s="73"/>
    </row>
    <row r="96" spans="1:9" ht="14.4" customHeight="1" x14ac:dyDescent="0.3">
      <c r="A96" s="122"/>
      <c r="B96" s="124" t="s">
        <v>66</v>
      </c>
      <c r="C96" s="1" t="s">
        <v>6</v>
      </c>
      <c r="D96" s="2" t="s">
        <v>7</v>
      </c>
      <c r="E96" s="3">
        <v>6</v>
      </c>
      <c r="F96" s="3"/>
      <c r="G96" s="4">
        <v>33</v>
      </c>
      <c r="H96" s="40">
        <f>E96*G96</f>
        <v>198</v>
      </c>
      <c r="I96" s="86"/>
    </row>
    <row r="97" spans="1:11" ht="14.4" customHeight="1" thickBot="1" x14ac:dyDescent="0.35">
      <c r="A97" s="122"/>
      <c r="B97" s="117"/>
      <c r="C97" s="45" t="s">
        <v>6</v>
      </c>
      <c r="D97" s="11" t="s">
        <v>10</v>
      </c>
      <c r="E97" s="12">
        <v>2</v>
      </c>
      <c r="F97" s="12">
        <f>ROUND(E97/0.6,0)</f>
        <v>3</v>
      </c>
      <c r="G97" s="14">
        <v>20</v>
      </c>
      <c r="H97" s="41">
        <f>F97*G97</f>
        <v>60</v>
      </c>
      <c r="I97" s="87"/>
    </row>
    <row r="98" spans="1:11" ht="14.4" customHeight="1" thickBot="1" x14ac:dyDescent="0.35">
      <c r="A98" s="122"/>
      <c r="B98" s="117"/>
      <c r="C98" s="45" t="s">
        <v>6</v>
      </c>
      <c r="D98" s="11" t="s">
        <v>14</v>
      </c>
      <c r="E98" s="12">
        <v>1</v>
      </c>
      <c r="F98" s="12">
        <f>ROUND(E98/0.6,0)</f>
        <v>2</v>
      </c>
      <c r="G98" s="14">
        <v>20</v>
      </c>
      <c r="H98" s="42">
        <f>F98*G98</f>
        <v>40</v>
      </c>
      <c r="I98" s="87"/>
    </row>
    <row r="99" spans="1:11" ht="14.4" customHeight="1" thickBot="1" x14ac:dyDescent="0.35">
      <c r="A99" s="122"/>
      <c r="B99" s="117"/>
      <c r="C99" s="45" t="s">
        <v>6</v>
      </c>
      <c r="D99" s="11" t="s">
        <v>13</v>
      </c>
      <c r="E99" s="12">
        <v>16</v>
      </c>
      <c r="F99" s="25">
        <f>ROUND(E99/0.55,0)</f>
        <v>29</v>
      </c>
      <c r="G99" s="46">
        <v>20</v>
      </c>
      <c r="H99" s="41">
        <f>F99*G99</f>
        <v>580</v>
      </c>
      <c r="I99" s="87"/>
    </row>
    <row r="100" spans="1:11" ht="14.4" customHeight="1" thickBot="1" x14ac:dyDescent="0.35">
      <c r="A100" s="122"/>
      <c r="B100" s="27" t="s">
        <v>70</v>
      </c>
      <c r="C100" s="27"/>
      <c r="D100" s="29"/>
      <c r="E100" s="30">
        <v>25</v>
      </c>
      <c r="F100" s="30">
        <f>SUM(F96:F99)</f>
        <v>34</v>
      </c>
      <c r="G100" s="30"/>
      <c r="H100" s="31">
        <f>SUM(H96:H99)</f>
        <v>878</v>
      </c>
      <c r="I100" s="73"/>
    </row>
    <row r="101" spans="1:11" ht="14.4" customHeight="1" x14ac:dyDescent="0.3">
      <c r="A101" s="122"/>
      <c r="B101" s="124" t="s">
        <v>67</v>
      </c>
      <c r="C101" s="1" t="s">
        <v>6</v>
      </c>
      <c r="D101" s="2" t="s">
        <v>7</v>
      </c>
      <c r="E101" s="3">
        <v>4</v>
      </c>
      <c r="F101" s="3"/>
      <c r="G101" s="4">
        <v>33</v>
      </c>
      <c r="H101" s="40">
        <f>E101*G101</f>
        <v>132</v>
      </c>
      <c r="I101" s="86"/>
    </row>
    <row r="102" spans="1:11" ht="14.4" customHeight="1" thickBot="1" x14ac:dyDescent="0.35">
      <c r="A102" s="122"/>
      <c r="B102" s="117"/>
      <c r="C102" s="45" t="s">
        <v>6</v>
      </c>
      <c r="D102" s="11" t="s">
        <v>10</v>
      </c>
      <c r="E102" s="12">
        <v>1</v>
      </c>
      <c r="F102" s="12">
        <f>ROUND(E102/0.6,0)</f>
        <v>2</v>
      </c>
      <c r="G102" s="14">
        <v>20</v>
      </c>
      <c r="H102" s="41">
        <f t="shared" ref="H102:H108" si="3">F102*G102</f>
        <v>40</v>
      </c>
      <c r="I102" s="87"/>
    </row>
    <row r="103" spans="1:11" ht="14.4" customHeight="1" thickBot="1" x14ac:dyDescent="0.35">
      <c r="A103" s="122"/>
      <c r="B103" s="117"/>
      <c r="C103" s="45" t="s">
        <v>6</v>
      </c>
      <c r="D103" s="11" t="s">
        <v>14</v>
      </c>
      <c r="E103" s="12">
        <v>1</v>
      </c>
      <c r="F103" s="12">
        <f>ROUND(E103/0.6,0)</f>
        <v>2</v>
      </c>
      <c r="G103" s="14">
        <v>20</v>
      </c>
      <c r="H103" s="42">
        <f t="shared" si="3"/>
        <v>40</v>
      </c>
      <c r="I103" s="87"/>
    </row>
    <row r="104" spans="1:11" ht="14.4" customHeight="1" x14ac:dyDescent="0.3">
      <c r="A104" s="122"/>
      <c r="B104" s="117"/>
      <c r="C104" s="1" t="s">
        <v>6</v>
      </c>
      <c r="D104" s="18" t="s">
        <v>12</v>
      </c>
      <c r="E104" s="3">
        <v>4</v>
      </c>
      <c r="F104" s="3">
        <f>ROUND(E104/0.6,0)</f>
        <v>7</v>
      </c>
      <c r="G104" s="4">
        <v>20</v>
      </c>
      <c r="H104" s="5">
        <f t="shared" si="3"/>
        <v>140</v>
      </c>
      <c r="I104" s="87"/>
    </row>
    <row r="105" spans="1:11" ht="14.4" customHeight="1" thickBot="1" x14ac:dyDescent="0.35">
      <c r="A105" s="122"/>
      <c r="B105" s="117"/>
      <c r="C105" s="45" t="s">
        <v>6</v>
      </c>
      <c r="D105" s="11" t="s">
        <v>13</v>
      </c>
      <c r="E105" s="12">
        <v>7</v>
      </c>
      <c r="F105" s="13">
        <f>ROUND(E105/0.55,0)</f>
        <v>13</v>
      </c>
      <c r="G105" s="46">
        <v>20</v>
      </c>
      <c r="H105" s="15">
        <f t="shared" si="3"/>
        <v>260</v>
      </c>
      <c r="I105" s="87"/>
    </row>
    <row r="106" spans="1:11" ht="14.4" customHeight="1" thickBot="1" x14ac:dyDescent="0.35">
      <c r="A106" s="122"/>
      <c r="B106" s="117"/>
      <c r="C106" s="45" t="s">
        <v>8</v>
      </c>
      <c r="D106" s="16" t="s">
        <v>10</v>
      </c>
      <c r="E106" s="12">
        <v>2</v>
      </c>
      <c r="F106" s="12">
        <f>ROUND(E106/0.6,0)</f>
        <v>3</v>
      </c>
      <c r="G106" s="14">
        <v>20</v>
      </c>
      <c r="H106" s="42">
        <f t="shared" si="3"/>
        <v>60</v>
      </c>
      <c r="I106" s="72"/>
    </row>
    <row r="107" spans="1:11" ht="14.4" customHeight="1" thickBot="1" x14ac:dyDescent="0.35">
      <c r="A107" s="122"/>
      <c r="B107" s="117"/>
      <c r="C107" s="10" t="s">
        <v>8</v>
      </c>
      <c r="D107" s="11" t="s">
        <v>13</v>
      </c>
      <c r="E107" s="12">
        <v>5</v>
      </c>
      <c r="F107" s="13">
        <f>ROUND(E107/0.55,0)</f>
        <v>9</v>
      </c>
      <c r="G107" s="46">
        <v>20</v>
      </c>
      <c r="H107" s="42">
        <f t="shared" si="3"/>
        <v>180</v>
      </c>
      <c r="I107" s="72"/>
    </row>
    <row r="108" spans="1:11" ht="14.4" customHeight="1" thickBot="1" x14ac:dyDescent="0.35">
      <c r="A108" s="122"/>
      <c r="B108" s="125"/>
      <c r="C108" s="10" t="s">
        <v>18</v>
      </c>
      <c r="D108" s="11" t="s">
        <v>13</v>
      </c>
      <c r="E108" s="12">
        <v>4</v>
      </c>
      <c r="F108" s="13">
        <f>ROUND(E108/0.55,0)</f>
        <v>7</v>
      </c>
      <c r="G108" s="46">
        <v>20</v>
      </c>
      <c r="H108" s="42">
        <f t="shared" si="3"/>
        <v>140</v>
      </c>
      <c r="I108" s="72"/>
    </row>
    <row r="109" spans="1:11" ht="14.4" customHeight="1" thickBot="1" x14ac:dyDescent="0.35">
      <c r="A109" s="122"/>
      <c r="B109" s="27" t="s">
        <v>70</v>
      </c>
      <c r="C109" s="27"/>
      <c r="D109" s="29"/>
      <c r="E109" s="30">
        <v>28</v>
      </c>
      <c r="F109" s="30">
        <f>SUM(F101:F108)</f>
        <v>43</v>
      </c>
      <c r="G109" s="30"/>
      <c r="H109" s="31">
        <f>SUM(H101:H108)</f>
        <v>992</v>
      </c>
      <c r="I109" s="73"/>
    </row>
    <row r="110" spans="1:11" ht="15" thickBot="1" x14ac:dyDescent="0.35">
      <c r="A110" s="58" t="s">
        <v>68</v>
      </c>
      <c r="B110" s="90"/>
      <c r="C110" s="90"/>
      <c r="D110" s="90"/>
      <c r="E110" s="91">
        <f>E109+E100+E95+E88+E80+E78+E70+E61+E54+E46+E38</f>
        <v>1765</v>
      </c>
      <c r="F110" s="91">
        <f>F109+F100+F95+F88+F80+F78+F70+F61+F54+F46+F38</f>
        <v>2456</v>
      </c>
      <c r="G110" s="91"/>
      <c r="H110" s="92">
        <f>H109+H100+H95+H88+H80+H78+H70+H61+H54+H46+H38</f>
        <v>60901</v>
      </c>
      <c r="I110" s="93">
        <f>H110*0.05</f>
        <v>3045.05</v>
      </c>
      <c r="K110" s="75"/>
    </row>
    <row r="111" spans="1:11" ht="14.4" customHeight="1" x14ac:dyDescent="0.3">
      <c r="A111" s="74"/>
      <c r="B111" s="74"/>
      <c r="C111" s="74"/>
      <c r="D111" s="74"/>
      <c r="E111" s="74"/>
      <c r="F111" s="74"/>
      <c r="G111" s="74"/>
      <c r="H111" s="74"/>
      <c r="I111" s="74"/>
    </row>
  </sheetData>
  <mergeCells count="13">
    <mergeCell ref="A2:I2"/>
    <mergeCell ref="A3:I3"/>
    <mergeCell ref="A7:A109"/>
    <mergeCell ref="B7:B37"/>
    <mergeCell ref="B39:B45"/>
    <mergeCell ref="B47:B53"/>
    <mergeCell ref="B55:B60"/>
    <mergeCell ref="B62:B69"/>
    <mergeCell ref="B71:B77"/>
    <mergeCell ref="B81:B87"/>
    <mergeCell ref="B89:B94"/>
    <mergeCell ref="B96:B99"/>
    <mergeCell ref="B101:B108"/>
  </mergeCells>
  <pageMargins left="1.1023622047244095" right="0.70866141732283472" top="0.94488188976377963" bottom="0.55118110236220474" header="0.31496062992125984" footer="0.31496062992125984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17" sqref="A17"/>
    </sheetView>
  </sheetViews>
  <sheetFormatPr defaultRowHeight="14.4" x14ac:dyDescent="0.3"/>
  <cols>
    <col min="1" max="1" width="32.88671875" customWidth="1"/>
    <col min="2" max="2" width="8.33203125" customWidth="1"/>
    <col min="4" max="4" width="16.77734375" customWidth="1"/>
    <col min="5" max="5" width="15.88671875" customWidth="1"/>
  </cols>
  <sheetData>
    <row r="1" spans="1:5" ht="15" thickBot="1" x14ac:dyDescent="0.35"/>
    <row r="2" spans="1:5" ht="14.4" customHeight="1" x14ac:dyDescent="0.3">
      <c r="A2" s="132" t="s">
        <v>26</v>
      </c>
      <c r="B2" s="135" t="s">
        <v>19</v>
      </c>
      <c r="C2" s="135" t="s">
        <v>20</v>
      </c>
      <c r="D2" s="135" t="s">
        <v>4</v>
      </c>
      <c r="E2" s="129" t="s">
        <v>5</v>
      </c>
    </row>
    <row r="3" spans="1:5" x14ac:dyDescent="0.3">
      <c r="A3" s="133"/>
      <c r="B3" s="136"/>
      <c r="C3" s="136"/>
      <c r="D3" s="136"/>
      <c r="E3" s="130"/>
    </row>
    <row r="4" spans="1:5" ht="51" customHeight="1" thickBot="1" x14ac:dyDescent="0.35">
      <c r="A4" s="134"/>
      <c r="B4" s="137"/>
      <c r="C4" s="137"/>
      <c r="D4" s="137"/>
      <c r="E4" s="131"/>
    </row>
    <row r="5" spans="1:5" s="63" customFormat="1" ht="15" thickBot="1" x14ac:dyDescent="0.35">
      <c r="A5" s="54" t="s">
        <v>71</v>
      </c>
      <c r="B5" s="65">
        <f>'Обект 2-2023-6'!E16</f>
        <v>1329</v>
      </c>
      <c r="C5" s="65">
        <f>'Обект 2-2023-6'!F16</f>
        <v>2153</v>
      </c>
      <c r="D5" s="101">
        <f>'Обект 2-2023-6'!H16</f>
        <v>45997</v>
      </c>
      <c r="E5" s="55">
        <f>D5*0.05</f>
        <v>2299.85</v>
      </c>
    </row>
    <row r="6" spans="1:5" s="63" customFormat="1" ht="15" thickBot="1" x14ac:dyDescent="0.35">
      <c r="A6" s="57" t="s">
        <v>72</v>
      </c>
      <c r="B6" s="65">
        <f>'Обект 2-2023-7'!E23</f>
        <v>1256</v>
      </c>
      <c r="C6" s="65">
        <f>'Обект 2-2023-7'!F23</f>
        <v>1754</v>
      </c>
      <c r="D6" s="101">
        <f>'Обект 2-2023-7'!H23</f>
        <v>43132</v>
      </c>
      <c r="E6" s="55">
        <f t="shared" ref="E6:E9" si="0">D6*0.05</f>
        <v>2156.6</v>
      </c>
    </row>
    <row r="7" spans="1:5" s="63" customFormat="1" ht="15" thickBot="1" x14ac:dyDescent="0.35">
      <c r="A7" s="57" t="s">
        <v>73</v>
      </c>
      <c r="B7" s="66">
        <f>'Обект 2-2023-8'!E55</f>
        <v>1649</v>
      </c>
      <c r="C7" s="66">
        <f>'Обект 2-2023-8'!F55</f>
        <v>2241</v>
      </c>
      <c r="D7" s="64">
        <f>'Обект 2-2023-8'!H55</f>
        <v>56667</v>
      </c>
      <c r="E7" s="55">
        <f t="shared" si="0"/>
        <v>2833.3500000000004</v>
      </c>
    </row>
    <row r="8" spans="1:5" s="63" customFormat="1" ht="15" thickBot="1" x14ac:dyDescent="0.35">
      <c r="A8" s="57" t="s">
        <v>74</v>
      </c>
      <c r="B8" s="66">
        <f>'Обект 2-2023-9'!E79</f>
        <v>1825</v>
      </c>
      <c r="C8" s="66">
        <f>'Обект 2-2023-9'!F79</f>
        <v>2836</v>
      </c>
      <c r="D8" s="64">
        <f>'Обект 2-2023-9'!H79</f>
        <v>65115</v>
      </c>
      <c r="E8" s="55">
        <f t="shared" si="0"/>
        <v>3255.75</v>
      </c>
    </row>
    <row r="9" spans="1:5" s="63" customFormat="1" ht="15" thickBot="1" x14ac:dyDescent="0.35">
      <c r="A9" s="67" t="s">
        <v>75</v>
      </c>
      <c r="B9" s="68">
        <f>'Обект 2-2023-10'!E110</f>
        <v>1765</v>
      </c>
      <c r="C9" s="68">
        <f>'Обект 2-2023-10'!F110</f>
        <v>2456</v>
      </c>
      <c r="D9" s="69">
        <f>'Обект 2-2023-10'!H110</f>
        <v>60901</v>
      </c>
      <c r="E9" s="55">
        <f t="shared" si="0"/>
        <v>3045.05</v>
      </c>
    </row>
    <row r="10" spans="1:5" ht="15" thickBot="1" x14ac:dyDescent="0.35">
      <c r="A10" s="79" t="s">
        <v>27</v>
      </c>
      <c r="B10" s="70">
        <f t="shared" ref="B10:E10" si="1">SUM(B5:B9)</f>
        <v>7824</v>
      </c>
      <c r="C10" s="70">
        <f t="shared" si="1"/>
        <v>11440</v>
      </c>
      <c r="D10" s="71">
        <f t="shared" si="1"/>
        <v>271812</v>
      </c>
      <c r="E10" s="76">
        <f t="shared" si="1"/>
        <v>13590.599999999999</v>
      </c>
    </row>
  </sheetData>
  <mergeCells count="5">
    <mergeCell ref="E2:E4"/>
    <mergeCell ref="A2:A4"/>
    <mergeCell ref="B2:B4"/>
    <mergeCell ref="C2:C4"/>
    <mergeCell ref="D2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6</vt:i4>
      </vt:variant>
    </vt:vector>
  </HeadingPairs>
  <TitlesOfParts>
    <vt:vector size="6" baseType="lpstr">
      <vt:lpstr>Обект 2-2023-6</vt:lpstr>
      <vt:lpstr>Обект 2-2023-7</vt:lpstr>
      <vt:lpstr>Обект 2-2023-8</vt:lpstr>
      <vt:lpstr>Обект 2-2023-9</vt:lpstr>
      <vt:lpstr>Обект 2-2023-10</vt:lpstr>
      <vt:lpstr>Общо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2023-07-06T11:23:55Z</dcterms:modified>
</cp:coreProperties>
</file>