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UL BUDAKOV\Desktop\1. Добив общо основание-2024 (Ноем-Дек) Паламара\"/>
    </mc:Choice>
  </mc:AlternateContent>
  <xr:revisionPtr revIDLastSave="0" documentId="13_ncr:1_{20DC3C16-0635-47C4-A5E2-126F18B25EF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Прил 1 нач цени" sheetId="7" r:id="rId1"/>
    <sheet name="Прил 2 дост цени" sheetId="8" r:id="rId2"/>
    <sheet name="Прил 3 График за изпълн" sheetId="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3" i="8" l="1"/>
  <c r="H82" i="8"/>
  <c r="H81" i="8"/>
  <c r="E80" i="8"/>
  <c r="H79" i="8"/>
  <c r="H80" i="8" s="1"/>
  <c r="H78" i="8"/>
  <c r="E77" i="8"/>
  <c r="H76" i="8"/>
  <c r="H75" i="8"/>
  <c r="E74" i="8"/>
  <c r="H73" i="8"/>
  <c r="H72" i="8"/>
  <c r="E71" i="8"/>
  <c r="H70" i="8"/>
  <c r="H69" i="8"/>
  <c r="H68" i="8"/>
  <c r="E67" i="8"/>
  <c r="H66" i="8"/>
  <c r="H65" i="8"/>
  <c r="E64" i="8"/>
  <c r="H63" i="8"/>
  <c r="H62" i="8"/>
  <c r="E61" i="8"/>
  <c r="H60" i="8"/>
  <c r="H59" i="8"/>
  <c r="H61" i="8" s="1"/>
  <c r="E58" i="8"/>
  <c r="H57" i="8"/>
  <c r="H56" i="8"/>
  <c r="E55" i="8"/>
  <c r="H54" i="8"/>
  <c r="H53" i="8"/>
  <c r="H52" i="8"/>
  <c r="H51" i="8"/>
  <c r="H50" i="8"/>
  <c r="H49" i="8"/>
  <c r="H48" i="8"/>
  <c r="H47" i="8"/>
  <c r="H46" i="8"/>
  <c r="H45" i="8"/>
  <c r="H44" i="8"/>
  <c r="E43" i="8"/>
  <c r="H42" i="8"/>
  <c r="H41" i="8"/>
  <c r="H40" i="8"/>
  <c r="H39" i="8"/>
  <c r="H38" i="8"/>
  <c r="H37" i="8"/>
  <c r="H36" i="8"/>
  <c r="H35" i="8"/>
  <c r="H34" i="8"/>
  <c r="H33" i="8"/>
  <c r="H32" i="8"/>
  <c r="E31" i="8"/>
  <c r="H30" i="8"/>
  <c r="H29" i="8"/>
  <c r="H28" i="8"/>
  <c r="H27" i="8"/>
  <c r="H26" i="8"/>
  <c r="H25" i="8"/>
  <c r="H24" i="8"/>
  <c r="H23" i="8"/>
  <c r="H22" i="8"/>
  <c r="H21" i="8"/>
  <c r="H20" i="8"/>
  <c r="E19" i="8"/>
  <c r="H18" i="8"/>
  <c r="H17" i="8"/>
  <c r="H16" i="8"/>
  <c r="H15" i="8"/>
  <c r="H14" i="8"/>
  <c r="H13" i="8"/>
  <c r="H12" i="8"/>
  <c r="H11" i="8"/>
  <c r="H10" i="8"/>
  <c r="H9" i="8"/>
  <c r="H8" i="8"/>
  <c r="E65" i="7"/>
  <c r="H64" i="7"/>
  <c r="J64" i="7" s="1"/>
  <c r="H63" i="7"/>
  <c r="H47" i="7"/>
  <c r="J47" i="7" s="1"/>
  <c r="H35" i="7"/>
  <c r="J35" i="7" s="1"/>
  <c r="H23" i="7"/>
  <c r="J23" i="7" s="1"/>
  <c r="H11" i="7"/>
  <c r="J11" i="7" s="1"/>
  <c r="H77" i="7"/>
  <c r="J77" i="7" s="1"/>
  <c r="H76" i="7"/>
  <c r="E78" i="7"/>
  <c r="H53" i="7"/>
  <c r="J53" i="7" s="1"/>
  <c r="H41" i="7"/>
  <c r="J41" i="7" s="1"/>
  <c r="H29" i="7"/>
  <c r="J29" i="7" s="1"/>
  <c r="H17" i="7"/>
  <c r="J17" i="7"/>
  <c r="E72" i="7"/>
  <c r="H71" i="7"/>
  <c r="J71" i="7" s="1"/>
  <c r="H70" i="7"/>
  <c r="J70" i="7" s="1"/>
  <c r="H69" i="7"/>
  <c r="J69" i="7" s="1"/>
  <c r="E81" i="7"/>
  <c r="H80" i="7"/>
  <c r="J80" i="7" s="1"/>
  <c r="H79" i="7"/>
  <c r="E56" i="7"/>
  <c r="H55" i="7"/>
  <c r="J55" i="7" s="1"/>
  <c r="H54" i="7"/>
  <c r="J54" i="7" s="1"/>
  <c r="H52" i="7"/>
  <c r="J52" i="7" s="1"/>
  <c r="H51" i="7"/>
  <c r="J51" i="7" s="1"/>
  <c r="H50" i="7"/>
  <c r="J50" i="7" s="1"/>
  <c r="H49" i="7"/>
  <c r="J49" i="7" s="1"/>
  <c r="H48" i="7"/>
  <c r="J48" i="7" s="1"/>
  <c r="H46" i="7"/>
  <c r="J46" i="7" s="1"/>
  <c r="H45" i="7"/>
  <c r="J45" i="7" s="1"/>
  <c r="E44" i="7"/>
  <c r="H43" i="7"/>
  <c r="J43" i="7" s="1"/>
  <c r="H42" i="7"/>
  <c r="J42" i="7" s="1"/>
  <c r="H40" i="7"/>
  <c r="J40" i="7" s="1"/>
  <c r="H39" i="7"/>
  <c r="J39" i="7" s="1"/>
  <c r="H38" i="7"/>
  <c r="J38" i="7" s="1"/>
  <c r="H37" i="7"/>
  <c r="J37" i="7" s="1"/>
  <c r="H36" i="7"/>
  <c r="J36" i="7" s="1"/>
  <c r="H34" i="7"/>
  <c r="J34" i="7" s="1"/>
  <c r="H33" i="7"/>
  <c r="J33" i="7" s="1"/>
  <c r="E32" i="7"/>
  <c r="H31" i="7"/>
  <c r="J31" i="7" s="1"/>
  <c r="H30" i="7"/>
  <c r="J30" i="7" s="1"/>
  <c r="H28" i="7"/>
  <c r="J28" i="7" s="1"/>
  <c r="H27" i="7"/>
  <c r="J27" i="7" s="1"/>
  <c r="H26" i="7"/>
  <c r="J26" i="7" s="1"/>
  <c r="H25" i="7"/>
  <c r="J25" i="7" s="1"/>
  <c r="H24" i="7"/>
  <c r="J24" i="7" s="1"/>
  <c r="H22" i="7"/>
  <c r="J22" i="7" s="1"/>
  <c r="H21" i="7"/>
  <c r="J21" i="7" s="1"/>
  <c r="H18" i="7"/>
  <c r="J18" i="7" s="1"/>
  <c r="H14" i="7"/>
  <c r="J14" i="7" s="1"/>
  <c r="H16" i="7"/>
  <c r="J16" i="7" s="1"/>
  <c r="H13" i="7"/>
  <c r="J13" i="7" s="1"/>
  <c r="E84" i="7"/>
  <c r="E85" i="7" s="1"/>
  <c r="H83" i="7"/>
  <c r="J83" i="7" s="1"/>
  <c r="H82" i="7"/>
  <c r="E75" i="7"/>
  <c r="H74" i="7"/>
  <c r="J74" i="7" s="1"/>
  <c r="H73" i="7"/>
  <c r="J73" i="7" s="1"/>
  <c r="E68" i="7"/>
  <c r="H67" i="7"/>
  <c r="J67" i="7" s="1"/>
  <c r="H66" i="7"/>
  <c r="E62" i="7"/>
  <c r="H61" i="7"/>
  <c r="J61" i="7" s="1"/>
  <c r="H60" i="7"/>
  <c r="E59" i="7"/>
  <c r="H58" i="7"/>
  <c r="J58" i="7" s="1"/>
  <c r="H57" i="7"/>
  <c r="H19" i="7"/>
  <c r="H15" i="7"/>
  <c r="J15" i="7" s="1"/>
  <c r="H12" i="7"/>
  <c r="H10" i="7"/>
  <c r="J10" i="7" s="1"/>
  <c r="H9" i="7"/>
  <c r="E20" i="7"/>
  <c r="H65" i="7" l="1"/>
  <c r="H67" i="8"/>
  <c r="E84" i="8"/>
  <c r="E85" i="8" s="1"/>
  <c r="H77" i="8"/>
  <c r="H58" i="8"/>
  <c r="H83" i="8"/>
  <c r="H64" i="8"/>
  <c r="H71" i="8"/>
  <c r="H74" i="8"/>
  <c r="J63" i="7"/>
  <c r="J65" i="7" s="1"/>
  <c r="E86" i="7"/>
  <c r="H78" i="7"/>
  <c r="J76" i="7"/>
  <c r="J78" i="7" s="1"/>
  <c r="J72" i="7"/>
  <c r="H81" i="7"/>
  <c r="H72" i="7"/>
  <c r="J79" i="7"/>
  <c r="J81" i="7" s="1"/>
  <c r="J56" i="7"/>
  <c r="J44" i="7"/>
  <c r="J32" i="7"/>
  <c r="H59" i="7"/>
  <c r="J75" i="7"/>
  <c r="H75" i="7"/>
  <c r="H84" i="7"/>
  <c r="H62" i="7"/>
  <c r="H68" i="7"/>
  <c r="J57" i="7"/>
  <c r="J59" i="7" s="1"/>
  <c r="J60" i="7"/>
  <c r="J62" i="7" s="1"/>
  <c r="J82" i="7"/>
  <c r="J84" i="7" s="1"/>
  <c r="J66" i="7"/>
  <c r="J68" i="7" s="1"/>
  <c r="J9" i="7"/>
  <c r="J19" i="7"/>
  <c r="J12" i="7"/>
  <c r="J85" i="7" l="1"/>
  <c r="J20" i="7"/>
  <c r="J86" i="7" l="1"/>
  <c r="I86" i="7" l="1"/>
  <c r="B7" i="8"/>
  <c r="C7" i="8" s="1"/>
  <c r="D7" i="8" s="1"/>
  <c r="E7" i="8" s="1"/>
  <c r="F7" i="8" s="1"/>
  <c r="G7" i="8" s="1"/>
  <c r="H7" i="8" s="1"/>
  <c r="I7" i="8" s="1"/>
  <c r="J7" i="8" s="1"/>
  <c r="B7" i="7"/>
  <c r="C7" i="7" s="1"/>
  <c r="D7" i="7" s="1"/>
  <c r="E7" i="7" s="1"/>
  <c r="F7" i="7" s="1"/>
  <c r="G7" i="7" s="1"/>
  <c r="H7" i="7" s="1"/>
  <c r="I7" i="7" s="1"/>
  <c r="J7" i="7" s="1"/>
  <c r="F11" i="9" l="1"/>
  <c r="E8" i="7" l="1"/>
  <c r="J8" i="7" l="1"/>
</calcChain>
</file>

<file path=xl/sharedStrings.xml><?xml version="1.0" encoding="utf-8"?>
<sst xmlns="http://schemas.openxmlformats.org/spreadsheetml/2006/main" count="481" uniqueCount="69">
  <si>
    <t>Сортимент</t>
  </si>
  <si>
    <t>х</t>
  </si>
  <si>
    <t>към Договор № ….... / ….................... 20…... Год</t>
  </si>
  <si>
    <t>ТП ДГС, ДЛС</t>
  </si>
  <si>
    <t xml:space="preserve">ПРИЛОЖЕНИЕ 3 </t>
  </si>
  <si>
    <t>към Договор №…... от …...........20…. г.</t>
  </si>
  <si>
    <t>№ на
ел. търг,
обект</t>
  </si>
  <si>
    <t>I-во</t>
  </si>
  <si>
    <t>II-ро</t>
  </si>
  <si>
    <t>III-то</t>
  </si>
  <si>
    <t>IV-то</t>
  </si>
  <si>
    <t>Обшо за ТП</t>
  </si>
  <si>
    <t>Общо количество,
пл.куб.м</t>
  </si>
  <si>
    <t>Трупи за бичене над 30</t>
  </si>
  <si>
    <r>
      <t>пл.м</t>
    </r>
    <r>
      <rPr>
        <vertAlign val="superscript"/>
        <sz val="10"/>
        <rFont val="Times New Roman"/>
        <family val="1"/>
        <charset val="204"/>
      </rPr>
      <t>3</t>
    </r>
  </si>
  <si>
    <t>Трупи за бичене от 18-29</t>
  </si>
  <si>
    <r>
      <t>пр.м</t>
    </r>
    <r>
      <rPr>
        <vertAlign val="superscript"/>
        <sz val="10"/>
        <rFont val="Times New Roman"/>
        <family val="1"/>
        <charset val="204"/>
      </rPr>
      <t>3</t>
    </r>
  </si>
  <si>
    <t xml:space="preserve">Технологична дървесина от ССД </t>
  </si>
  <si>
    <t>Технологична дървесина от ДСД</t>
  </si>
  <si>
    <t>Дърва за огрев</t>
  </si>
  <si>
    <t>Коеф. на плътност, съгласно Прил. №7 от Наредба №1</t>
  </si>
  <si>
    <t>мярка</t>
  </si>
  <si>
    <t>Отдел и под-отдел</t>
  </si>
  <si>
    <t xml:space="preserve">Изчислено прогнозно количество дървесина </t>
  </si>
  <si>
    <t>Всичко ТП ДГС ТЪРГОВИЩЕ</t>
  </si>
  <si>
    <t>Дървесен   вид</t>
  </si>
  <si>
    <t>ПРИЛОЖЕНИЕ №2 (ДОСТИГНАТИ ЦЕНИ)
ТП "ДЛС Паламара"</t>
  </si>
  <si>
    <t>към Договор № ….... / ….................... 20…... год</t>
  </si>
  <si>
    <t>ОБЩО</t>
  </si>
  <si>
    <t>ПРИЛОЖЕНИЕ №1 (НАЧАЛНИ ЦЕНИ)
ТП "ДЛС ПАЛАМАРА"</t>
  </si>
  <si>
    <t>126 "е"</t>
  </si>
  <si>
    <t>Общо за подотдел 126 "е"</t>
  </si>
  <si>
    <t>ак</t>
  </si>
  <si>
    <r>
      <t>Прогнозно количество дървесина по сортиментна ведомост от ГП за 2025 г. пл.м</t>
    </r>
    <r>
      <rPr>
        <vertAlign val="superscript"/>
        <sz val="9"/>
        <rFont val="Times New Roman"/>
        <family val="1"/>
        <charset val="204"/>
      </rPr>
      <t>3</t>
    </r>
  </si>
  <si>
    <t>Колове от ССД</t>
  </si>
  <si>
    <t>Колове от ДСД</t>
  </si>
  <si>
    <t>Минни подпори</t>
  </si>
  <si>
    <t>Технологична дървесина от дърва</t>
  </si>
  <si>
    <t>434 "м"</t>
  </si>
  <si>
    <t>Общо за подотдел 434 "м"</t>
  </si>
  <si>
    <t>2017 "и"</t>
  </si>
  <si>
    <t>Общо за подотдел 2017 "и"</t>
  </si>
  <si>
    <t>2038 "д"</t>
  </si>
  <si>
    <t>Общо за подотдел 2038 "д"</t>
  </si>
  <si>
    <t>2195 "о"</t>
  </si>
  <si>
    <t>Общо за подотдел 2195 "о"</t>
  </si>
  <si>
    <t>глд</t>
  </si>
  <si>
    <t xml:space="preserve">ЗА ПРОДАВАЧ:                                </t>
  </si>
  <si>
    <t xml:space="preserve"> ЗА КУПУВАЧ:</t>
  </si>
  <si>
    <t>ТП "ДЛС ПАЛАМАРА"</t>
  </si>
  <si>
    <t>ДИРЕКТОР:</t>
  </si>
  <si>
    <t>УПРАВИТЕЛ:</t>
  </si>
  <si>
    <t>(инж. Муса Кязъм) 
…..................................</t>
  </si>
  <si>
    <t>Ръководител счетоводен отдел</t>
  </si>
  <si>
    <t>(Мария Димитрова)</t>
  </si>
  <si>
    <t>"…............................" ЕООД</t>
  </si>
  <si>
    <t xml:space="preserve">(…...........................) 
</t>
  </si>
  <si>
    <t>"….............................." ЕООД</t>
  </si>
  <si>
    <t>Тримесечие на 2025 год. / прогнозно количество дървесиан (пл.куб.м)</t>
  </si>
  <si>
    <t>ОЗМ</t>
  </si>
  <si>
    <t xml:space="preserve">Технологична дървесина от ЕСД </t>
  </si>
  <si>
    <t xml:space="preserve">Начална цена за добив на дървесина,  лв, без ДДС                                   </t>
  </si>
  <si>
    <t xml:space="preserve">Единична цена за добив на дървесина,  лв, без ДДС                                   </t>
  </si>
  <si>
    <t>График за добив на дървесина по тримесечия на 2025 година</t>
  </si>
  <si>
    <t>ОБЕКТ 2025-1-1</t>
  </si>
  <si>
    <t>2025-1-1</t>
  </si>
  <si>
    <t>за обект № 2025-1-1, ТП "ДЛС Паламара"</t>
  </si>
  <si>
    <t>Обща стойност, лв. без ДДС</t>
  </si>
  <si>
    <t>№ на
обект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</si>
</sst>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л_в_._-;\-* #,##0.00\ _л_в_._-;_-* &quot;-&quot;??\ _л_в_._-;_-@_-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Times New Roman"/>
      <family val="1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10"/>
      <color rgb="FFFFFF00"/>
      <name val="Arial"/>
      <family val="2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 applyNumberFormat="0" applyFont="0" applyFill="0" applyBorder="0" applyAlignment="0" applyProtection="0">
      <alignment vertical="top"/>
    </xf>
    <xf numFmtId="0" fontId="7" fillId="0" borderId="0"/>
  </cellStyleXfs>
  <cellXfs count="159">
    <xf numFmtId="0" fontId="0" fillId="0" borderId="0" xfId="0"/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3" fillId="0" borderId="0" xfId="0" applyFont="1" applyAlignment="1">
      <alignment vertical="top"/>
    </xf>
    <xf numFmtId="0" fontId="1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2" fillId="0" borderId="0" xfId="0" applyFont="1"/>
    <xf numFmtId="0" fontId="8" fillId="0" borderId="0" xfId="0" applyFont="1" applyAlignment="1">
      <alignment vertical="top"/>
    </xf>
    <xf numFmtId="0" fontId="13" fillId="0" borderId="0" xfId="0" applyFont="1"/>
    <xf numFmtId="0" fontId="14" fillId="0" borderId="0" xfId="0" applyFont="1" applyAlignment="1">
      <alignment vertical="top"/>
    </xf>
    <xf numFmtId="0" fontId="14" fillId="4" borderId="0" xfId="0" applyFont="1" applyFill="1" applyAlignment="1">
      <alignment vertical="top"/>
    </xf>
    <xf numFmtId="2" fontId="14" fillId="4" borderId="0" xfId="0" applyNumberFormat="1" applyFont="1" applyFill="1" applyAlignment="1">
      <alignment vertical="top"/>
    </xf>
    <xf numFmtId="0" fontId="1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" fillId="0" borderId="0" xfId="0" applyNumberFormat="1" applyFont="1" applyFill="1" applyBorder="1" applyAlignment="1" applyProtection="1">
      <alignment vertical="top"/>
    </xf>
    <xf numFmtId="0" fontId="18" fillId="2" borderId="24" xfId="0" applyNumberFormat="1" applyFont="1" applyFill="1" applyBorder="1" applyAlignment="1" applyProtection="1">
      <alignment vertical="top"/>
    </xf>
    <xf numFmtId="1" fontId="18" fillId="2" borderId="27" xfId="0" applyNumberFormat="1" applyFont="1" applyFill="1" applyBorder="1" applyAlignment="1" applyProtection="1">
      <alignment horizontal="center" vertical="top"/>
    </xf>
    <xf numFmtId="0" fontId="4" fillId="0" borderId="28" xfId="0" applyNumberFormat="1" applyFont="1" applyFill="1" applyBorder="1" applyAlignment="1" applyProtection="1">
      <alignment horizontal="center" vertical="center" wrapText="1"/>
    </xf>
    <xf numFmtId="0" fontId="4" fillId="0" borderId="29" xfId="0" applyNumberFormat="1" applyFont="1" applyFill="1" applyBorder="1" applyAlignment="1" applyProtection="1">
      <alignment horizontal="center" vertical="center" wrapText="1"/>
    </xf>
    <xf numFmtId="0" fontId="4" fillId="0" borderId="24" xfId="0" applyNumberFormat="1" applyFont="1" applyFill="1" applyBorder="1" applyAlignment="1" applyProtection="1">
      <alignment horizontal="center" vertical="center" wrapText="1"/>
    </xf>
    <xf numFmtId="1" fontId="4" fillId="0" borderId="25" xfId="0" applyNumberFormat="1" applyFont="1" applyFill="1" applyBorder="1" applyAlignment="1" applyProtection="1">
      <alignment horizontal="center" vertical="center" wrapText="1"/>
    </xf>
    <xf numFmtId="1" fontId="4" fillId="0" borderId="24" xfId="0" applyNumberFormat="1" applyFont="1" applyFill="1" applyBorder="1" applyAlignment="1" applyProtection="1">
      <alignment horizontal="center" vertical="center" wrapText="1"/>
    </xf>
    <xf numFmtId="1" fontId="4" fillId="0" borderId="28" xfId="0" applyNumberFormat="1" applyFont="1" applyFill="1" applyBorder="1" applyAlignment="1" applyProtection="1">
      <alignment horizontal="center" vertical="center" wrapText="1"/>
    </xf>
    <xf numFmtId="1" fontId="4" fillId="0" borderId="5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4" fillId="0" borderId="25" xfId="0" applyNumberFormat="1" applyFont="1" applyFill="1" applyBorder="1" applyAlignment="1" applyProtection="1">
      <alignment horizontal="center" vertical="top"/>
    </xf>
    <xf numFmtId="0" fontId="4" fillId="0" borderId="26" xfId="0" applyNumberFormat="1" applyFont="1" applyFill="1" applyBorder="1" applyAlignment="1" applyProtection="1">
      <alignment horizontal="center" vertical="center" wrapText="1"/>
    </xf>
    <xf numFmtId="0" fontId="18" fillId="2" borderId="24" xfId="0" applyNumberFormat="1" applyFont="1" applyFill="1" applyBorder="1" applyAlignment="1" applyProtection="1">
      <alignment horizontal="center" vertical="top"/>
    </xf>
    <xf numFmtId="0" fontId="9" fillId="3" borderId="28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16" fillId="0" borderId="18" xfId="0" applyFont="1" applyBorder="1"/>
    <xf numFmtId="0" fontId="4" fillId="0" borderId="18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4" fillId="0" borderId="1" xfId="0" applyFont="1" applyBorder="1"/>
    <xf numFmtId="0" fontId="4" fillId="0" borderId="19" xfId="0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8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" fontId="4" fillId="4" borderId="5" xfId="0" applyNumberFormat="1" applyFont="1" applyFill="1" applyBorder="1" applyAlignment="1" applyProtection="1">
      <alignment horizontal="center" vertical="top"/>
    </xf>
    <xf numFmtId="1" fontId="4" fillId="4" borderId="25" xfId="0" applyNumberFormat="1" applyFont="1" applyFill="1" applyBorder="1" applyAlignment="1" applyProtection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1" fontId="16" fillId="0" borderId="41" xfId="0" applyNumberFormat="1" applyFont="1" applyBorder="1" applyAlignment="1">
      <alignment vertical="top"/>
    </xf>
    <xf numFmtId="2" fontId="16" fillId="0" borderId="41" xfId="0" applyNumberFormat="1" applyFont="1" applyBorder="1" applyAlignment="1">
      <alignment vertical="top"/>
    </xf>
    <xf numFmtId="1" fontId="4" fillId="0" borderId="1" xfId="0" applyNumberFormat="1" applyFont="1" applyBorder="1"/>
    <xf numFmtId="1" fontId="16" fillId="0" borderId="1" xfId="0" applyNumberFormat="1" applyFont="1" applyBorder="1"/>
    <xf numFmtId="1" fontId="4" fillId="0" borderId="4" xfId="0" applyNumberFormat="1" applyFont="1" applyFill="1" applyBorder="1" applyAlignment="1" applyProtection="1">
      <alignment horizontal="center" vertical="center" wrapText="1"/>
    </xf>
    <xf numFmtId="0" fontId="9" fillId="3" borderId="27" xfId="0" applyFont="1" applyFill="1" applyBorder="1" applyAlignment="1">
      <alignment horizontal="center" vertical="center"/>
    </xf>
    <xf numFmtId="2" fontId="16" fillId="4" borderId="19" xfId="0" applyNumberFormat="1" applyFont="1" applyFill="1" applyBorder="1"/>
    <xf numFmtId="0" fontId="4" fillId="0" borderId="2" xfId="0" applyFont="1" applyBorder="1" applyAlignment="1">
      <alignment horizontal="center" vertical="top"/>
    </xf>
    <xf numFmtId="0" fontId="4" fillId="4" borderId="44" xfId="0" applyFont="1" applyFill="1" applyBorder="1" applyAlignment="1">
      <alignment vertical="top"/>
    </xf>
    <xf numFmtId="0" fontId="4" fillId="4" borderId="18" xfId="0" applyFont="1" applyFill="1" applyBorder="1" applyAlignment="1">
      <alignment vertical="top"/>
    </xf>
    <xf numFmtId="0" fontId="18" fillId="0" borderId="18" xfId="0" applyFont="1" applyBorder="1" applyAlignment="1">
      <alignment vertical="top"/>
    </xf>
    <xf numFmtId="0" fontId="9" fillId="4" borderId="45" xfId="0" applyFont="1" applyFill="1" applyBorder="1" applyAlignment="1">
      <alignment horizontal="center" vertical="center"/>
    </xf>
    <xf numFmtId="2" fontId="9" fillId="4" borderId="14" xfId="0" applyNumberFormat="1" applyFont="1" applyFill="1" applyBorder="1" applyAlignment="1">
      <alignment horizontal="right" vertical="center"/>
    </xf>
    <xf numFmtId="2" fontId="16" fillId="4" borderId="19" xfId="0" applyNumberFormat="1" applyFont="1" applyFill="1" applyBorder="1" applyAlignment="1">
      <alignment vertical="top"/>
    </xf>
    <xf numFmtId="1" fontId="16" fillId="0" borderId="46" xfId="0" applyNumberFormat="1" applyFont="1" applyBorder="1" applyAlignment="1">
      <alignment vertical="top"/>
    </xf>
    <xf numFmtId="0" fontId="9" fillId="3" borderId="13" xfId="0" applyFont="1" applyFill="1" applyBorder="1" applyAlignment="1">
      <alignment horizontal="center" vertical="center"/>
    </xf>
    <xf numFmtId="0" fontId="9" fillId="3" borderId="45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top"/>
    </xf>
    <xf numFmtId="0" fontId="18" fillId="0" borderId="47" xfId="0" applyFont="1" applyBorder="1" applyAlignment="1">
      <alignment vertical="top"/>
    </xf>
    <xf numFmtId="0" fontId="18" fillId="0" borderId="3" xfId="0" applyFont="1" applyBorder="1" applyAlignment="1">
      <alignment vertical="top"/>
    </xf>
    <xf numFmtId="2" fontId="18" fillId="4" borderId="20" xfId="0" applyNumberFormat="1" applyFont="1" applyFill="1" applyBorder="1" applyAlignment="1">
      <alignment vertical="top"/>
    </xf>
    <xf numFmtId="1" fontId="16" fillId="2" borderId="4" xfId="0" applyNumberFormat="1" applyFont="1" applyFill="1" applyBorder="1" applyAlignment="1" applyProtection="1">
      <alignment vertical="top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2" fontId="16" fillId="0" borderId="18" xfId="0" applyNumberFormat="1" applyFont="1" applyBorder="1"/>
    <xf numFmtId="0" fontId="18" fillId="0" borderId="47" xfId="0" applyFont="1" applyBorder="1"/>
    <xf numFmtId="1" fontId="16" fillId="0" borderId="43" xfId="0" applyNumberFormat="1" applyFont="1" applyBorder="1" applyAlignment="1">
      <alignment vertical="top"/>
    </xf>
    <xf numFmtId="0" fontId="1" fillId="4" borderId="3" xfId="0" applyFont="1" applyFill="1" applyBorder="1" applyAlignment="1">
      <alignment vertical="top"/>
    </xf>
    <xf numFmtId="0" fontId="20" fillId="2" borderId="24" xfId="0" applyNumberFormat="1" applyFont="1" applyFill="1" applyBorder="1" applyAlignment="1" applyProtection="1">
      <alignment vertical="top"/>
    </xf>
    <xf numFmtId="2" fontId="18" fillId="2" borderId="25" xfId="0" applyNumberFormat="1" applyFont="1" applyFill="1" applyBorder="1" applyAlignment="1" applyProtection="1">
      <alignment vertical="top"/>
    </xf>
    <xf numFmtId="2" fontId="4" fillId="4" borderId="1" xfId="0" applyNumberFormat="1" applyFont="1" applyFill="1" applyBorder="1" applyAlignment="1">
      <alignment vertical="top"/>
    </xf>
    <xf numFmtId="2" fontId="18" fillId="0" borderId="22" xfId="0" applyNumberFormat="1" applyFont="1" applyBorder="1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 wrapText="1"/>
    </xf>
    <xf numFmtId="2" fontId="18" fillId="0" borderId="47" xfId="0" applyNumberFormat="1" applyFont="1" applyBorder="1"/>
    <xf numFmtId="0" fontId="1" fillId="0" borderId="0" xfId="0" applyNumberFormat="1" applyFont="1" applyFill="1" applyBorder="1" applyAlignment="1" applyProtection="1">
      <alignment vertical="center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1" fontId="4" fillId="4" borderId="34" xfId="0" applyNumberFormat="1" applyFont="1" applyFill="1" applyBorder="1" applyAlignment="1" applyProtection="1">
      <alignment horizontal="center" vertical="center" wrapText="1"/>
    </xf>
    <xf numFmtId="1" fontId="4" fillId="4" borderId="36" xfId="0" applyNumberFormat="1" applyFont="1" applyFill="1" applyBorder="1" applyAlignment="1" applyProtection="1">
      <alignment horizontal="center" vertical="center" wrapText="1"/>
    </xf>
    <xf numFmtId="0" fontId="9" fillId="2" borderId="38" xfId="1" applyFont="1" applyFill="1" applyBorder="1" applyAlignment="1">
      <alignment horizontal="center" vertical="center" wrapText="1"/>
    </xf>
    <xf numFmtId="0" fontId="9" fillId="2" borderId="39" xfId="1" applyFont="1" applyFill="1" applyBorder="1" applyAlignment="1">
      <alignment horizontal="center" vertical="center" wrapText="1"/>
    </xf>
    <xf numFmtId="0" fontId="9" fillId="2" borderId="40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49" fontId="21" fillId="0" borderId="15" xfId="0" applyNumberFormat="1" applyFont="1" applyFill="1" applyBorder="1" applyAlignment="1" applyProtection="1">
      <alignment horizontal="center" vertical="center" wrapText="1"/>
    </xf>
    <xf numFmtId="49" fontId="21" fillId="0" borderId="23" xfId="0" applyNumberFormat="1" applyFont="1" applyFill="1" applyBorder="1" applyAlignment="1" applyProtection="1">
      <alignment horizontal="center" vertical="center" wrapText="1"/>
    </xf>
    <xf numFmtId="0" fontId="15" fillId="0" borderId="44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5" fillId="0" borderId="19" xfId="0" applyFont="1" applyBorder="1" applyAlignment="1">
      <alignment horizontal="center"/>
    </xf>
    <xf numFmtId="0" fontId="15" fillId="2" borderId="4" xfId="0" applyNumberFormat="1" applyFont="1" applyFill="1" applyBorder="1" applyAlignment="1" applyProtection="1">
      <alignment horizontal="center" vertical="top"/>
    </xf>
    <xf numFmtId="0" fontId="15" fillId="2" borderId="5" xfId="0" applyNumberFormat="1" applyFont="1" applyFill="1" applyBorder="1" applyAlignment="1" applyProtection="1">
      <alignment horizontal="center" vertical="top"/>
    </xf>
    <xf numFmtId="0" fontId="15" fillId="2" borderId="6" xfId="0" applyNumberFormat="1" applyFont="1" applyFill="1" applyBorder="1" applyAlignment="1" applyProtection="1">
      <alignment horizontal="center" vertical="top"/>
    </xf>
    <xf numFmtId="0" fontId="9" fillId="3" borderId="24" xfId="1" applyFont="1" applyFill="1" applyBorder="1" applyAlignment="1">
      <alignment horizontal="center" vertical="center"/>
    </xf>
    <xf numFmtId="0" fontId="9" fillId="3" borderId="28" xfId="1" applyFont="1" applyFill="1" applyBorder="1" applyAlignment="1">
      <alignment horizontal="center" vertical="center"/>
    </xf>
    <xf numFmtId="0" fontId="4" fillId="4" borderId="30" xfId="0" applyNumberFormat="1" applyFont="1" applyFill="1" applyBorder="1" applyAlignment="1" applyProtection="1">
      <alignment horizontal="center" vertical="top" wrapText="1"/>
    </xf>
    <xf numFmtId="0" fontId="4" fillId="4" borderId="3" xfId="0" applyNumberFormat="1" applyFont="1" applyFill="1" applyBorder="1" applyAlignment="1" applyProtection="1">
      <alignment horizontal="center" vertical="top" wrapText="1"/>
    </xf>
    <xf numFmtId="0" fontId="4" fillId="0" borderId="32" xfId="0" applyNumberFormat="1" applyFont="1" applyFill="1" applyBorder="1" applyAlignment="1" applyProtection="1">
      <alignment horizontal="center" vertical="center" wrapText="1"/>
    </xf>
    <xf numFmtId="0" fontId="4" fillId="0" borderId="21" xfId="0" applyNumberFormat="1" applyFont="1" applyFill="1" applyBorder="1" applyAlignment="1" applyProtection="1">
      <alignment horizontal="center" vertical="center" wrapText="1"/>
    </xf>
    <xf numFmtId="0" fontId="4" fillId="0" borderId="37" xfId="0" applyNumberFormat="1" applyFont="1" applyFill="1" applyBorder="1" applyAlignment="1" applyProtection="1">
      <alignment horizontal="center" vertical="center" wrapText="1"/>
    </xf>
    <xf numFmtId="0" fontId="4" fillId="0" borderId="22" xfId="0" applyNumberFormat="1" applyFont="1" applyFill="1" applyBorder="1" applyAlignment="1" applyProtection="1">
      <alignment horizontal="center" vertical="center" wrapText="1"/>
    </xf>
    <xf numFmtId="0" fontId="4" fillId="0" borderId="30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15" fillId="0" borderId="47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2" fontId="4" fillId="0" borderId="47" xfId="0" applyNumberFormat="1" applyFont="1" applyBorder="1" applyAlignment="1">
      <alignment horizontal="center" vertical="top"/>
    </xf>
    <xf numFmtId="2" fontId="4" fillId="0" borderId="3" xfId="0" applyNumberFormat="1" applyFont="1" applyBorder="1" applyAlignment="1">
      <alignment horizontal="center" vertical="top"/>
    </xf>
    <xf numFmtId="0" fontId="4" fillId="0" borderId="31" xfId="0" applyNumberFormat="1" applyFont="1" applyFill="1" applyBorder="1" applyAlignment="1" applyProtection="1">
      <alignment horizontal="center" vertical="center"/>
    </xf>
    <xf numFmtId="0" fontId="4" fillId="0" borderId="20" xfId="0" applyNumberFormat="1" applyFont="1" applyFill="1" applyBorder="1" applyAlignment="1" applyProtection="1">
      <alignment horizontal="center" vertical="center"/>
    </xf>
    <xf numFmtId="0" fontId="3" fillId="0" borderId="14" xfId="0" applyNumberFormat="1" applyFont="1" applyFill="1" applyBorder="1" applyAlignment="1" applyProtection="1">
      <alignment horizontal="center" vertical="center" wrapText="1"/>
    </xf>
    <xf numFmtId="0" fontId="3" fillId="0" borderId="17" xfId="0" applyNumberFormat="1" applyFont="1" applyFill="1" applyBorder="1" applyAlignment="1" applyProtection="1">
      <alignment horizontal="center" vertical="center" wrapText="1"/>
    </xf>
    <xf numFmtId="49" fontId="4" fillId="0" borderId="42" xfId="0" applyNumberFormat="1" applyFont="1" applyFill="1" applyBorder="1" applyAlignment="1" applyProtection="1">
      <alignment horizontal="center" vertical="center" wrapText="1"/>
    </xf>
    <xf numFmtId="49" fontId="4" fillId="0" borderId="43" xfId="0" applyNumberFormat="1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center" vertical="center"/>
    </xf>
    <xf numFmtId="0" fontId="4" fillId="0" borderId="16" xfId="0" applyNumberFormat="1" applyFont="1" applyFill="1" applyBorder="1" applyAlignment="1" applyProtection="1">
      <alignment horizontal="center" vertical="center"/>
    </xf>
    <xf numFmtId="1" fontId="4" fillId="0" borderId="33" xfId="0" applyNumberFormat="1" applyFont="1" applyFill="1" applyBorder="1" applyAlignment="1" applyProtection="1">
      <alignment horizontal="center" vertical="center" wrapText="1"/>
    </xf>
    <xf numFmtId="1" fontId="4" fillId="0" borderId="35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1" fontId="4" fillId="0" borderId="34" xfId="0" applyNumberFormat="1" applyFont="1" applyFill="1" applyBorder="1" applyAlignment="1" applyProtection="1">
      <alignment horizontal="center" vertical="center" wrapText="1"/>
    </xf>
    <xf numFmtId="1" fontId="4" fillId="0" borderId="36" xfId="0" applyNumberFormat="1" applyFont="1" applyFill="1" applyBorder="1" applyAlignment="1" applyProtection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49" fontId="4" fillId="0" borderId="32" xfId="0" applyNumberFormat="1" applyFont="1" applyFill="1" applyBorder="1" applyAlignment="1" applyProtection="1">
      <alignment horizontal="center" vertical="center" wrapText="1"/>
    </xf>
    <xf numFmtId="49" fontId="4" fillId="0" borderId="21" xfId="0" applyNumberFormat="1" applyFont="1" applyFill="1" applyBorder="1" applyAlignment="1" applyProtection="1">
      <alignment horizontal="center" vertical="center" wrapText="1"/>
    </xf>
    <xf numFmtId="0" fontId="12" fillId="4" borderId="0" xfId="0" applyFont="1" applyFill="1" applyAlignment="1">
      <alignment horizontal="center" vertical="top"/>
    </xf>
    <xf numFmtId="0" fontId="12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2" fillId="4" borderId="0" xfId="0" applyFont="1" applyFill="1" applyAlignment="1">
      <alignment vertical="center"/>
    </xf>
    <xf numFmtId="0" fontId="12" fillId="4" borderId="0" xfId="0" applyFont="1" applyFill="1" applyAlignment="1">
      <alignment vertical="top"/>
    </xf>
  </cellXfs>
  <cellStyles count="5">
    <cellStyle name="Normal 2" xfId="4" xr:uid="{00000000-0005-0000-0000-000000000000}"/>
    <cellStyle name="Normal_Sheet1" xfId="3" xr:uid="{00000000-0005-0000-0000-000001000000}"/>
    <cellStyle name="Запетая 2" xfId="2" xr:uid="{00000000-0005-0000-0000-000002000000}"/>
    <cellStyle name="Нормален" xfId="0" builtinId="0"/>
    <cellStyle name="Нормален 2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0"/>
  <sheetViews>
    <sheetView tabSelected="1" topLeftCell="A67" zoomScaleNormal="100" workbookViewId="0">
      <selection activeCell="A2" sqref="A2:J86"/>
    </sheetView>
  </sheetViews>
  <sheetFormatPr defaultRowHeight="14.4" x14ac:dyDescent="0.3"/>
  <cols>
    <col min="1" max="1" width="8.88671875" style="8" customWidth="1"/>
    <col min="2" max="2" width="8.6640625" style="8" customWidth="1"/>
    <col min="3" max="3" width="8.44140625" style="8" customWidth="1"/>
    <col min="4" max="4" width="32.33203125" style="8" customWidth="1"/>
    <col min="5" max="5" width="14.33203125" style="8" customWidth="1"/>
    <col min="6" max="6" width="9.5546875" style="8" customWidth="1"/>
    <col min="7" max="7" width="7.6640625" style="8" customWidth="1"/>
    <col min="8" max="8" width="11.109375" style="8" customWidth="1"/>
    <col min="9" max="9" width="11.21875" style="49" customWidth="1"/>
    <col min="10" max="10" width="12.109375" style="49" customWidth="1"/>
    <col min="11" max="11" width="8.88671875" style="16"/>
  </cols>
  <sheetData>
    <row r="1" spans="1:11" ht="15" thickBot="1" x14ac:dyDescent="0.35">
      <c r="A1" s="14"/>
      <c r="B1" s="14"/>
      <c r="C1" s="14"/>
      <c r="D1" s="14"/>
      <c r="E1" s="14"/>
      <c r="F1" s="14"/>
      <c r="G1" s="14"/>
      <c r="H1" s="14"/>
      <c r="I1" s="48"/>
    </row>
    <row r="2" spans="1:11" ht="34.200000000000003" customHeight="1" thickBot="1" x14ac:dyDescent="0.35">
      <c r="A2" s="94" t="s">
        <v>29</v>
      </c>
      <c r="B2" s="95"/>
      <c r="C2" s="95"/>
      <c r="D2" s="95"/>
      <c r="E2" s="95"/>
      <c r="F2" s="95"/>
      <c r="G2" s="95"/>
      <c r="H2" s="95"/>
      <c r="I2" s="95"/>
      <c r="J2" s="96"/>
    </row>
    <row r="3" spans="1:11" ht="15" hidden="1" thickBot="1" x14ac:dyDescent="0.35">
      <c r="A3" s="14"/>
      <c r="B3" s="14"/>
      <c r="C3" s="14"/>
      <c r="D3" s="99" t="s">
        <v>2</v>
      </c>
      <c r="E3" s="100"/>
      <c r="F3" s="100"/>
      <c r="G3" s="101"/>
      <c r="H3" s="14"/>
      <c r="I3" s="48"/>
    </row>
    <row r="4" spans="1:11" ht="15" thickBot="1" x14ac:dyDescent="0.35">
      <c r="A4" s="10"/>
      <c r="B4" s="10"/>
      <c r="C4" s="10"/>
      <c r="D4" s="102"/>
      <c r="E4" s="102"/>
      <c r="F4" s="10"/>
      <c r="G4" s="10"/>
      <c r="H4" s="10"/>
      <c r="I4" s="48"/>
    </row>
    <row r="5" spans="1:11" s="25" customFormat="1" ht="13.5" customHeight="1" x14ac:dyDescent="0.3">
      <c r="A5" s="116" t="s">
        <v>68</v>
      </c>
      <c r="B5" s="118" t="s">
        <v>22</v>
      </c>
      <c r="C5" s="120" t="s">
        <v>25</v>
      </c>
      <c r="D5" s="127" t="s">
        <v>0</v>
      </c>
      <c r="E5" s="129" t="s">
        <v>33</v>
      </c>
      <c r="F5" s="131" t="s">
        <v>20</v>
      </c>
      <c r="G5" s="133" t="s">
        <v>21</v>
      </c>
      <c r="H5" s="135" t="s">
        <v>23</v>
      </c>
      <c r="I5" s="114" t="s">
        <v>61</v>
      </c>
      <c r="J5" s="97" t="s">
        <v>67</v>
      </c>
    </row>
    <row r="6" spans="1:11" s="25" customFormat="1" ht="74.25" customHeight="1" thickBot="1" x14ac:dyDescent="0.35">
      <c r="A6" s="117"/>
      <c r="B6" s="119"/>
      <c r="C6" s="121"/>
      <c r="D6" s="128"/>
      <c r="E6" s="130"/>
      <c r="F6" s="132"/>
      <c r="G6" s="134"/>
      <c r="H6" s="136"/>
      <c r="I6" s="115"/>
      <c r="J6" s="98"/>
    </row>
    <row r="7" spans="1:11" s="35" customFormat="1" ht="13.8" thickBot="1" x14ac:dyDescent="0.35">
      <c r="A7" s="36">
        <v>1</v>
      </c>
      <c r="B7" s="37">
        <f>A7+1</f>
        <v>2</v>
      </c>
      <c r="C7" s="28">
        <f t="shared" ref="C7:E7" si="0">B7+1</f>
        <v>3</v>
      </c>
      <c r="D7" s="29">
        <f t="shared" si="0"/>
        <v>4</v>
      </c>
      <c r="E7" s="30">
        <f t="shared" si="0"/>
        <v>5</v>
      </c>
      <c r="F7" s="57">
        <f>E7+1</f>
        <v>6</v>
      </c>
      <c r="G7" s="32">
        <f>F7+1</f>
        <v>7</v>
      </c>
      <c r="H7" s="33">
        <f>G7+1</f>
        <v>8</v>
      </c>
      <c r="I7" s="50">
        <f>H7+1</f>
        <v>9</v>
      </c>
      <c r="J7" s="51">
        <f>I7+1</f>
        <v>10</v>
      </c>
    </row>
    <row r="8" spans="1:11" s="1" customFormat="1" ht="15" hidden="1" customHeight="1" thickBot="1" x14ac:dyDescent="0.35">
      <c r="A8" s="112" t="s">
        <v>24</v>
      </c>
      <c r="B8" s="113"/>
      <c r="C8" s="113"/>
      <c r="D8" s="113"/>
      <c r="E8" s="39" t="e">
        <f>#REF!</f>
        <v>#REF!</v>
      </c>
      <c r="F8" s="58" t="s">
        <v>1</v>
      </c>
      <c r="G8" s="68" t="s">
        <v>1</v>
      </c>
      <c r="H8" s="69" t="s">
        <v>1</v>
      </c>
      <c r="I8" s="64" t="s">
        <v>1</v>
      </c>
      <c r="J8" s="65" t="e">
        <f>#REF!</f>
        <v>#REF!</v>
      </c>
      <c r="K8" s="2"/>
    </row>
    <row r="9" spans="1:11" s="44" customFormat="1" ht="15.75" customHeight="1" x14ac:dyDescent="0.25">
      <c r="A9" s="103" t="s">
        <v>65</v>
      </c>
      <c r="B9" s="105" t="s">
        <v>30</v>
      </c>
      <c r="C9" s="60" t="s">
        <v>32</v>
      </c>
      <c r="D9" s="41" t="s">
        <v>13</v>
      </c>
      <c r="E9" s="61">
        <v>0</v>
      </c>
      <c r="F9" s="67"/>
      <c r="G9" s="43" t="s">
        <v>14</v>
      </c>
      <c r="H9" s="55">
        <f>E9</f>
        <v>0</v>
      </c>
      <c r="I9" s="85">
        <v>36</v>
      </c>
      <c r="J9" s="66">
        <f t="shared" ref="J9:J19" si="1">H9*I9</f>
        <v>0</v>
      </c>
    </row>
    <row r="10" spans="1:11" s="44" customFormat="1" ht="15.75" customHeight="1" x14ac:dyDescent="0.25">
      <c r="A10" s="103"/>
      <c r="B10" s="105"/>
      <c r="C10" s="60" t="s">
        <v>32</v>
      </c>
      <c r="D10" s="41" t="s">
        <v>15</v>
      </c>
      <c r="E10" s="61">
        <v>9</v>
      </c>
      <c r="F10" s="67"/>
      <c r="G10" s="43" t="s">
        <v>14</v>
      </c>
      <c r="H10" s="55">
        <f>E10</f>
        <v>9</v>
      </c>
      <c r="I10" s="85">
        <v>36</v>
      </c>
      <c r="J10" s="66">
        <f t="shared" si="1"/>
        <v>324</v>
      </c>
    </row>
    <row r="11" spans="1:11" s="44" customFormat="1" ht="15.75" customHeight="1" x14ac:dyDescent="0.25">
      <c r="A11" s="103"/>
      <c r="B11" s="105"/>
      <c r="C11" s="60" t="s">
        <v>32</v>
      </c>
      <c r="D11" s="47" t="s">
        <v>60</v>
      </c>
      <c r="E11" s="62">
        <v>9</v>
      </c>
      <c r="F11" s="54">
        <v>0.6</v>
      </c>
      <c r="G11" s="43" t="s">
        <v>16</v>
      </c>
      <c r="H11" s="55">
        <f>ROUND(E11/F11,0)</f>
        <v>15</v>
      </c>
      <c r="I11" s="85">
        <v>22</v>
      </c>
      <c r="J11" s="66">
        <f t="shared" ref="J11" si="2">H11*I11</f>
        <v>330</v>
      </c>
    </row>
    <row r="12" spans="1:11" s="44" customFormat="1" ht="15.75" customHeight="1" x14ac:dyDescent="0.25">
      <c r="A12" s="103"/>
      <c r="B12" s="106"/>
      <c r="C12" s="60" t="s">
        <v>32</v>
      </c>
      <c r="D12" s="47" t="s">
        <v>17</v>
      </c>
      <c r="E12" s="62">
        <v>20</v>
      </c>
      <c r="F12" s="54">
        <v>0.6</v>
      </c>
      <c r="G12" s="43" t="s">
        <v>16</v>
      </c>
      <c r="H12" s="55">
        <f>ROUND(E12/F12,0)</f>
        <v>33</v>
      </c>
      <c r="I12" s="85">
        <v>22</v>
      </c>
      <c r="J12" s="66">
        <f t="shared" si="1"/>
        <v>726</v>
      </c>
    </row>
    <row r="13" spans="1:11" s="44" customFormat="1" ht="15.75" customHeight="1" x14ac:dyDescent="0.25">
      <c r="A13" s="103"/>
      <c r="B13" s="106"/>
      <c r="C13" s="60" t="s">
        <v>32</v>
      </c>
      <c r="D13" s="47" t="s">
        <v>34</v>
      </c>
      <c r="E13" s="62">
        <v>10</v>
      </c>
      <c r="F13" s="54"/>
      <c r="G13" s="43" t="s">
        <v>14</v>
      </c>
      <c r="H13" s="55">
        <f>E13</f>
        <v>10</v>
      </c>
      <c r="I13" s="85">
        <v>36</v>
      </c>
      <c r="J13" s="66">
        <f t="shared" si="1"/>
        <v>360</v>
      </c>
    </row>
    <row r="14" spans="1:11" s="44" customFormat="1" ht="15.75" customHeight="1" x14ac:dyDescent="0.25">
      <c r="A14" s="103"/>
      <c r="B14" s="106"/>
      <c r="C14" s="60" t="s">
        <v>32</v>
      </c>
      <c r="D14" s="47" t="s">
        <v>36</v>
      </c>
      <c r="E14" s="62">
        <v>7</v>
      </c>
      <c r="F14" s="54"/>
      <c r="G14" s="43" t="s">
        <v>14</v>
      </c>
      <c r="H14" s="55">
        <f>E14</f>
        <v>7</v>
      </c>
      <c r="I14" s="85">
        <v>36</v>
      </c>
      <c r="J14" s="66">
        <f t="shared" ref="J14" si="3">H14*I14</f>
        <v>252</v>
      </c>
    </row>
    <row r="15" spans="1:11" s="44" customFormat="1" ht="15.75" customHeight="1" x14ac:dyDescent="0.25">
      <c r="A15" s="103"/>
      <c r="B15" s="106"/>
      <c r="C15" s="60" t="s">
        <v>32</v>
      </c>
      <c r="D15" s="47" t="s">
        <v>18</v>
      </c>
      <c r="E15" s="62">
        <v>160</v>
      </c>
      <c r="F15" s="54">
        <v>0.6</v>
      </c>
      <c r="G15" s="43" t="s">
        <v>16</v>
      </c>
      <c r="H15" s="55">
        <f>ROUND(E15/F15,0)</f>
        <v>267</v>
      </c>
      <c r="I15" s="85">
        <v>22</v>
      </c>
      <c r="J15" s="66">
        <f t="shared" si="1"/>
        <v>5874</v>
      </c>
    </row>
    <row r="16" spans="1:11" s="44" customFormat="1" ht="15.75" customHeight="1" x14ac:dyDescent="0.25">
      <c r="A16" s="103"/>
      <c r="B16" s="106"/>
      <c r="C16" s="60" t="s">
        <v>32</v>
      </c>
      <c r="D16" s="47" t="s">
        <v>35</v>
      </c>
      <c r="E16" s="62">
        <v>6</v>
      </c>
      <c r="F16" s="54"/>
      <c r="G16" s="43" t="s">
        <v>14</v>
      </c>
      <c r="H16" s="55">
        <f>E16</f>
        <v>6</v>
      </c>
      <c r="I16" s="85">
        <v>36</v>
      </c>
      <c r="J16" s="66">
        <f t="shared" ref="J16:J18" si="4">H16*I16</f>
        <v>216</v>
      </c>
    </row>
    <row r="17" spans="1:10" s="44" customFormat="1" ht="15.75" customHeight="1" x14ac:dyDescent="0.25">
      <c r="A17" s="103"/>
      <c r="B17" s="106"/>
      <c r="C17" s="60" t="s">
        <v>32</v>
      </c>
      <c r="D17" s="47" t="s">
        <v>59</v>
      </c>
      <c r="E17" s="62">
        <v>160</v>
      </c>
      <c r="F17" s="54"/>
      <c r="G17" s="43" t="s">
        <v>14</v>
      </c>
      <c r="H17" s="55">
        <f>E17</f>
        <v>160</v>
      </c>
      <c r="I17" s="85">
        <v>36</v>
      </c>
      <c r="J17" s="66">
        <f t="shared" ref="J17" si="5">H17*I17</f>
        <v>5760</v>
      </c>
    </row>
    <row r="18" spans="1:10" s="44" customFormat="1" ht="15.75" customHeight="1" x14ac:dyDescent="0.25">
      <c r="A18" s="103"/>
      <c r="B18" s="106"/>
      <c r="C18" s="60" t="s">
        <v>32</v>
      </c>
      <c r="D18" s="47" t="s">
        <v>37</v>
      </c>
      <c r="E18" s="62">
        <v>730</v>
      </c>
      <c r="F18" s="54">
        <v>0.6</v>
      </c>
      <c r="G18" s="43" t="s">
        <v>16</v>
      </c>
      <c r="H18" s="55">
        <f>ROUND(E18/F18,0)</f>
        <v>1217</v>
      </c>
      <c r="I18" s="85">
        <v>22</v>
      </c>
      <c r="J18" s="66">
        <f t="shared" si="4"/>
        <v>26774</v>
      </c>
    </row>
    <row r="19" spans="1:10" s="44" customFormat="1" ht="15.75" customHeight="1" x14ac:dyDescent="0.25">
      <c r="A19" s="103"/>
      <c r="B19" s="106"/>
      <c r="C19" s="60" t="s">
        <v>32</v>
      </c>
      <c r="D19" s="47" t="s">
        <v>19</v>
      </c>
      <c r="E19" s="62">
        <v>729</v>
      </c>
      <c r="F19" s="54">
        <v>0.55000000000000004</v>
      </c>
      <c r="G19" s="43" t="s">
        <v>16</v>
      </c>
      <c r="H19" s="55">
        <f>ROUND(E19/F19,0)</f>
        <v>1325</v>
      </c>
      <c r="I19" s="85">
        <v>22</v>
      </c>
      <c r="J19" s="66">
        <f t="shared" si="1"/>
        <v>29150</v>
      </c>
    </row>
    <row r="20" spans="1:10" s="44" customFormat="1" ht="13.5" customHeight="1" x14ac:dyDescent="0.25">
      <c r="A20" s="103"/>
      <c r="B20" s="106"/>
      <c r="C20" s="107" t="s">
        <v>31</v>
      </c>
      <c r="D20" s="108"/>
      <c r="E20" s="63">
        <f>SUM(E9:E19)</f>
        <v>1840</v>
      </c>
      <c r="F20" s="53"/>
      <c r="G20" s="71"/>
      <c r="H20" s="72"/>
      <c r="I20" s="82"/>
      <c r="J20" s="73">
        <f>SUM(J9:J19)</f>
        <v>69766</v>
      </c>
    </row>
    <row r="21" spans="1:10" s="44" customFormat="1" ht="15.75" customHeight="1" x14ac:dyDescent="0.25">
      <c r="A21" s="103"/>
      <c r="B21" s="105" t="s">
        <v>38</v>
      </c>
      <c r="C21" s="60" t="s">
        <v>32</v>
      </c>
      <c r="D21" s="41" t="s">
        <v>13</v>
      </c>
      <c r="E21" s="61">
        <v>0</v>
      </c>
      <c r="F21" s="67"/>
      <c r="G21" s="43" t="s">
        <v>14</v>
      </c>
      <c r="H21" s="55">
        <f>E21</f>
        <v>0</v>
      </c>
      <c r="I21" s="85">
        <v>36</v>
      </c>
      <c r="J21" s="66">
        <f t="shared" ref="J21:J31" si="6">H21*I21</f>
        <v>0</v>
      </c>
    </row>
    <row r="22" spans="1:10" s="44" customFormat="1" ht="15.75" customHeight="1" x14ac:dyDescent="0.25">
      <c r="A22" s="103"/>
      <c r="B22" s="105"/>
      <c r="C22" s="60" t="s">
        <v>32</v>
      </c>
      <c r="D22" s="41" t="s">
        <v>15</v>
      </c>
      <c r="E22" s="61">
        <v>25</v>
      </c>
      <c r="F22" s="67"/>
      <c r="G22" s="43" t="s">
        <v>14</v>
      </c>
      <c r="H22" s="55">
        <f>E22</f>
        <v>25</v>
      </c>
      <c r="I22" s="85">
        <v>36</v>
      </c>
      <c r="J22" s="66">
        <f t="shared" si="6"/>
        <v>900</v>
      </c>
    </row>
    <row r="23" spans="1:10" s="44" customFormat="1" ht="15.75" customHeight="1" x14ac:dyDescent="0.25">
      <c r="A23" s="103"/>
      <c r="B23" s="105"/>
      <c r="C23" s="60" t="s">
        <v>32</v>
      </c>
      <c r="D23" s="47" t="s">
        <v>60</v>
      </c>
      <c r="E23" s="62">
        <v>20</v>
      </c>
      <c r="F23" s="54">
        <v>0.6</v>
      </c>
      <c r="G23" s="43" t="s">
        <v>16</v>
      </c>
      <c r="H23" s="55">
        <f>ROUND(E23/F23,0)</f>
        <v>33</v>
      </c>
      <c r="I23" s="85">
        <v>22</v>
      </c>
      <c r="J23" s="66">
        <f t="shared" ref="J23" si="7">H23*I23</f>
        <v>726</v>
      </c>
    </row>
    <row r="24" spans="1:10" s="44" customFormat="1" ht="15.75" customHeight="1" x14ac:dyDescent="0.25">
      <c r="A24" s="103"/>
      <c r="B24" s="106"/>
      <c r="C24" s="60" t="s">
        <v>32</v>
      </c>
      <c r="D24" s="47" t="s">
        <v>17</v>
      </c>
      <c r="E24" s="62">
        <v>147</v>
      </c>
      <c r="F24" s="54">
        <v>0.6</v>
      </c>
      <c r="G24" s="43" t="s">
        <v>16</v>
      </c>
      <c r="H24" s="55">
        <f>ROUND(E24/F24,0)</f>
        <v>245</v>
      </c>
      <c r="I24" s="85">
        <v>22</v>
      </c>
      <c r="J24" s="66">
        <f t="shared" si="6"/>
        <v>5390</v>
      </c>
    </row>
    <row r="25" spans="1:10" s="44" customFormat="1" ht="15.75" customHeight="1" x14ac:dyDescent="0.25">
      <c r="A25" s="103"/>
      <c r="B25" s="106"/>
      <c r="C25" s="60" t="s">
        <v>32</v>
      </c>
      <c r="D25" s="47" t="s">
        <v>34</v>
      </c>
      <c r="E25" s="62">
        <v>92</v>
      </c>
      <c r="F25" s="54"/>
      <c r="G25" s="43" t="s">
        <v>14</v>
      </c>
      <c r="H25" s="55">
        <f>E25</f>
        <v>92</v>
      </c>
      <c r="I25" s="85">
        <v>36</v>
      </c>
      <c r="J25" s="66">
        <f t="shared" si="6"/>
        <v>3312</v>
      </c>
    </row>
    <row r="26" spans="1:10" s="44" customFormat="1" ht="15.75" customHeight="1" x14ac:dyDescent="0.25">
      <c r="A26" s="103"/>
      <c r="B26" s="106"/>
      <c r="C26" s="60" t="s">
        <v>32</v>
      </c>
      <c r="D26" s="47" t="s">
        <v>36</v>
      </c>
      <c r="E26" s="62">
        <v>30</v>
      </c>
      <c r="F26" s="54"/>
      <c r="G26" s="43" t="s">
        <v>14</v>
      </c>
      <c r="H26" s="55">
        <f>E26</f>
        <v>30</v>
      </c>
      <c r="I26" s="85">
        <v>36</v>
      </c>
      <c r="J26" s="66">
        <f t="shared" si="6"/>
        <v>1080</v>
      </c>
    </row>
    <row r="27" spans="1:10" s="44" customFormat="1" ht="15.75" customHeight="1" x14ac:dyDescent="0.25">
      <c r="A27" s="103"/>
      <c r="B27" s="106"/>
      <c r="C27" s="60" t="s">
        <v>32</v>
      </c>
      <c r="D27" s="47" t="s">
        <v>18</v>
      </c>
      <c r="E27" s="62">
        <v>20</v>
      </c>
      <c r="F27" s="54">
        <v>0.6</v>
      </c>
      <c r="G27" s="43" t="s">
        <v>16</v>
      </c>
      <c r="H27" s="55">
        <f>ROUND(E27/F27,0)</f>
        <v>33</v>
      </c>
      <c r="I27" s="85">
        <v>22</v>
      </c>
      <c r="J27" s="66">
        <f t="shared" si="6"/>
        <v>726</v>
      </c>
    </row>
    <row r="28" spans="1:10" s="44" customFormat="1" ht="15.75" customHeight="1" x14ac:dyDescent="0.25">
      <c r="A28" s="103"/>
      <c r="B28" s="106"/>
      <c r="C28" s="60" t="s">
        <v>32</v>
      </c>
      <c r="D28" s="47" t="s">
        <v>35</v>
      </c>
      <c r="E28" s="62">
        <v>6</v>
      </c>
      <c r="F28" s="54"/>
      <c r="G28" s="43" t="s">
        <v>14</v>
      </c>
      <c r="H28" s="55">
        <f>E28</f>
        <v>6</v>
      </c>
      <c r="I28" s="85">
        <v>36</v>
      </c>
      <c r="J28" s="66">
        <f t="shared" si="6"/>
        <v>216</v>
      </c>
    </row>
    <row r="29" spans="1:10" s="44" customFormat="1" ht="15.75" customHeight="1" x14ac:dyDescent="0.25">
      <c r="A29" s="103"/>
      <c r="B29" s="106"/>
      <c r="C29" s="60" t="s">
        <v>32</v>
      </c>
      <c r="D29" s="47" t="s">
        <v>59</v>
      </c>
      <c r="E29" s="62">
        <v>45</v>
      </c>
      <c r="F29" s="54"/>
      <c r="G29" s="43" t="s">
        <v>14</v>
      </c>
      <c r="H29" s="55">
        <f>E29</f>
        <v>45</v>
      </c>
      <c r="I29" s="85">
        <v>36</v>
      </c>
      <c r="J29" s="66">
        <f t="shared" ref="J29" si="8">H29*I29</f>
        <v>1620</v>
      </c>
    </row>
    <row r="30" spans="1:10" s="44" customFormat="1" ht="15.75" customHeight="1" x14ac:dyDescent="0.25">
      <c r="A30" s="103"/>
      <c r="B30" s="106"/>
      <c r="C30" s="60" t="s">
        <v>32</v>
      </c>
      <c r="D30" s="47" t="s">
        <v>37</v>
      </c>
      <c r="E30" s="62">
        <v>202</v>
      </c>
      <c r="F30" s="54">
        <v>0.6</v>
      </c>
      <c r="G30" s="43" t="s">
        <v>16</v>
      </c>
      <c r="H30" s="55">
        <f>ROUND(E30/F30,0)</f>
        <v>337</v>
      </c>
      <c r="I30" s="85">
        <v>22</v>
      </c>
      <c r="J30" s="66">
        <f t="shared" si="6"/>
        <v>7414</v>
      </c>
    </row>
    <row r="31" spans="1:10" s="44" customFormat="1" ht="15.75" customHeight="1" x14ac:dyDescent="0.25">
      <c r="A31" s="103"/>
      <c r="B31" s="106"/>
      <c r="C31" s="60" t="s">
        <v>32</v>
      </c>
      <c r="D31" s="47" t="s">
        <v>19</v>
      </c>
      <c r="E31" s="62">
        <v>202</v>
      </c>
      <c r="F31" s="54">
        <v>0.55000000000000004</v>
      </c>
      <c r="G31" s="43" t="s">
        <v>16</v>
      </c>
      <c r="H31" s="55">
        <f>ROUND(E31/F31,0)</f>
        <v>367</v>
      </c>
      <c r="I31" s="85">
        <v>22</v>
      </c>
      <c r="J31" s="66">
        <f t="shared" si="6"/>
        <v>8074</v>
      </c>
    </row>
    <row r="32" spans="1:10" s="44" customFormat="1" ht="13.5" customHeight="1" x14ac:dyDescent="0.25">
      <c r="A32" s="103"/>
      <c r="B32" s="106"/>
      <c r="C32" s="107" t="s">
        <v>39</v>
      </c>
      <c r="D32" s="108"/>
      <c r="E32" s="63">
        <f>SUM(E21:E31)</f>
        <v>789</v>
      </c>
      <c r="F32" s="53"/>
      <c r="G32" s="71"/>
      <c r="H32" s="72"/>
      <c r="I32" s="82"/>
      <c r="J32" s="73">
        <f>SUM(J21:J31)</f>
        <v>29458</v>
      </c>
    </row>
    <row r="33" spans="1:10" s="44" customFormat="1" ht="15.75" customHeight="1" x14ac:dyDescent="0.25">
      <c r="A33" s="103"/>
      <c r="B33" s="105" t="s">
        <v>40</v>
      </c>
      <c r="C33" s="60" t="s">
        <v>32</v>
      </c>
      <c r="D33" s="41" t="s">
        <v>13</v>
      </c>
      <c r="E33" s="61">
        <v>0</v>
      </c>
      <c r="F33" s="67"/>
      <c r="G33" s="43" t="s">
        <v>14</v>
      </c>
      <c r="H33" s="55">
        <f>E33</f>
        <v>0</v>
      </c>
      <c r="I33" s="85">
        <v>36</v>
      </c>
      <c r="J33" s="66">
        <f t="shared" ref="J33:J43" si="9">H33*I33</f>
        <v>0</v>
      </c>
    </row>
    <row r="34" spans="1:10" s="44" customFormat="1" ht="15.75" customHeight="1" x14ac:dyDescent="0.25">
      <c r="A34" s="103"/>
      <c r="B34" s="105"/>
      <c r="C34" s="60" t="s">
        <v>32</v>
      </c>
      <c r="D34" s="41" t="s">
        <v>15</v>
      </c>
      <c r="E34" s="61">
        <v>2</v>
      </c>
      <c r="F34" s="67"/>
      <c r="G34" s="43" t="s">
        <v>14</v>
      </c>
      <c r="H34" s="55">
        <f>E34</f>
        <v>2</v>
      </c>
      <c r="I34" s="85">
        <v>36</v>
      </c>
      <c r="J34" s="66">
        <f t="shared" si="9"/>
        <v>72</v>
      </c>
    </row>
    <row r="35" spans="1:10" s="44" customFormat="1" ht="15.75" customHeight="1" x14ac:dyDescent="0.25">
      <c r="A35" s="103"/>
      <c r="B35" s="105"/>
      <c r="C35" s="60" t="s">
        <v>32</v>
      </c>
      <c r="D35" s="47" t="s">
        <v>60</v>
      </c>
      <c r="E35" s="62">
        <v>1</v>
      </c>
      <c r="F35" s="54">
        <v>0.6</v>
      </c>
      <c r="G35" s="43" t="s">
        <v>16</v>
      </c>
      <c r="H35" s="55">
        <f>ROUND(E35/F35,0)</f>
        <v>2</v>
      </c>
      <c r="I35" s="85">
        <v>22</v>
      </c>
      <c r="J35" s="66">
        <f t="shared" ref="J35" si="10">H35*I35</f>
        <v>44</v>
      </c>
    </row>
    <row r="36" spans="1:10" s="44" customFormat="1" ht="15.75" customHeight="1" x14ac:dyDescent="0.25">
      <c r="A36" s="103"/>
      <c r="B36" s="106"/>
      <c r="C36" s="60" t="s">
        <v>32</v>
      </c>
      <c r="D36" s="47" t="s">
        <v>17</v>
      </c>
      <c r="E36" s="62">
        <v>17</v>
      </c>
      <c r="F36" s="54">
        <v>0.6</v>
      </c>
      <c r="G36" s="43" t="s">
        <v>16</v>
      </c>
      <c r="H36" s="55">
        <f>ROUND(E36/F36,0)</f>
        <v>28</v>
      </c>
      <c r="I36" s="85">
        <v>22</v>
      </c>
      <c r="J36" s="66">
        <f t="shared" si="9"/>
        <v>616</v>
      </c>
    </row>
    <row r="37" spans="1:10" s="44" customFormat="1" ht="15.75" customHeight="1" x14ac:dyDescent="0.25">
      <c r="A37" s="103"/>
      <c r="B37" s="106"/>
      <c r="C37" s="60" t="s">
        <v>32</v>
      </c>
      <c r="D37" s="47" t="s">
        <v>34</v>
      </c>
      <c r="E37" s="62">
        <v>5</v>
      </c>
      <c r="F37" s="54"/>
      <c r="G37" s="43" t="s">
        <v>14</v>
      </c>
      <c r="H37" s="55">
        <f>E37</f>
        <v>5</v>
      </c>
      <c r="I37" s="85">
        <v>36</v>
      </c>
      <c r="J37" s="66">
        <f t="shared" si="9"/>
        <v>180</v>
      </c>
    </row>
    <row r="38" spans="1:10" s="44" customFormat="1" ht="15.75" customHeight="1" x14ac:dyDescent="0.25">
      <c r="A38" s="103"/>
      <c r="B38" s="106"/>
      <c r="C38" s="60" t="s">
        <v>32</v>
      </c>
      <c r="D38" s="47" t="s">
        <v>36</v>
      </c>
      <c r="E38" s="62">
        <v>5</v>
      </c>
      <c r="F38" s="54"/>
      <c r="G38" s="43" t="s">
        <v>14</v>
      </c>
      <c r="H38" s="55">
        <f>E38</f>
        <v>5</v>
      </c>
      <c r="I38" s="85">
        <v>36</v>
      </c>
      <c r="J38" s="66">
        <f t="shared" si="9"/>
        <v>180</v>
      </c>
    </row>
    <row r="39" spans="1:10" s="44" customFormat="1" ht="15.75" customHeight="1" x14ac:dyDescent="0.25">
      <c r="A39" s="103"/>
      <c r="B39" s="106"/>
      <c r="C39" s="60" t="s">
        <v>32</v>
      </c>
      <c r="D39" s="47" t="s">
        <v>18</v>
      </c>
      <c r="E39" s="62">
        <v>2</v>
      </c>
      <c r="F39" s="54">
        <v>0.6</v>
      </c>
      <c r="G39" s="43" t="s">
        <v>16</v>
      </c>
      <c r="H39" s="55">
        <f>ROUND(E39/F39,0)</f>
        <v>3</v>
      </c>
      <c r="I39" s="85">
        <v>22</v>
      </c>
      <c r="J39" s="66">
        <f t="shared" si="9"/>
        <v>66</v>
      </c>
    </row>
    <row r="40" spans="1:10" s="44" customFormat="1" ht="15.75" customHeight="1" x14ac:dyDescent="0.25">
      <c r="A40" s="103"/>
      <c r="B40" s="106"/>
      <c r="C40" s="60" t="s">
        <v>32</v>
      </c>
      <c r="D40" s="47" t="s">
        <v>35</v>
      </c>
      <c r="E40" s="62">
        <v>1</v>
      </c>
      <c r="F40" s="54"/>
      <c r="G40" s="43" t="s">
        <v>14</v>
      </c>
      <c r="H40" s="55">
        <f>E40</f>
        <v>1</v>
      </c>
      <c r="I40" s="85">
        <v>36</v>
      </c>
      <c r="J40" s="66">
        <f t="shared" si="9"/>
        <v>36</v>
      </c>
    </row>
    <row r="41" spans="1:10" s="44" customFormat="1" ht="15.75" customHeight="1" x14ac:dyDescent="0.25">
      <c r="A41" s="103"/>
      <c r="B41" s="106"/>
      <c r="C41" s="60" t="s">
        <v>32</v>
      </c>
      <c r="D41" s="47" t="s">
        <v>59</v>
      </c>
      <c r="E41" s="62">
        <v>7</v>
      </c>
      <c r="F41" s="54"/>
      <c r="G41" s="43" t="s">
        <v>14</v>
      </c>
      <c r="H41" s="55">
        <f>E41</f>
        <v>7</v>
      </c>
      <c r="I41" s="85">
        <v>36</v>
      </c>
      <c r="J41" s="66">
        <f t="shared" ref="J41" si="11">H41*I41</f>
        <v>252</v>
      </c>
    </row>
    <row r="42" spans="1:10" s="44" customFormat="1" ht="15.75" customHeight="1" x14ac:dyDescent="0.25">
      <c r="A42" s="103"/>
      <c r="B42" s="106"/>
      <c r="C42" s="60" t="s">
        <v>32</v>
      </c>
      <c r="D42" s="47" t="s">
        <v>37</v>
      </c>
      <c r="E42" s="62">
        <v>35</v>
      </c>
      <c r="F42" s="54">
        <v>0.6</v>
      </c>
      <c r="G42" s="43" t="s">
        <v>16</v>
      </c>
      <c r="H42" s="55">
        <f>ROUND(E42/F42,0)</f>
        <v>58</v>
      </c>
      <c r="I42" s="85">
        <v>22</v>
      </c>
      <c r="J42" s="66">
        <f t="shared" si="9"/>
        <v>1276</v>
      </c>
    </row>
    <row r="43" spans="1:10" s="44" customFormat="1" ht="15.75" customHeight="1" x14ac:dyDescent="0.25">
      <c r="A43" s="103"/>
      <c r="B43" s="106"/>
      <c r="C43" s="60" t="s">
        <v>32</v>
      </c>
      <c r="D43" s="47" t="s">
        <v>19</v>
      </c>
      <c r="E43" s="62">
        <v>35</v>
      </c>
      <c r="F43" s="54">
        <v>0.55000000000000004</v>
      </c>
      <c r="G43" s="43" t="s">
        <v>16</v>
      </c>
      <c r="H43" s="55">
        <f>ROUND(E43/F43,0)</f>
        <v>64</v>
      </c>
      <c r="I43" s="85">
        <v>22</v>
      </c>
      <c r="J43" s="66">
        <f t="shared" si="9"/>
        <v>1408</v>
      </c>
    </row>
    <row r="44" spans="1:10" s="44" customFormat="1" ht="13.5" customHeight="1" x14ac:dyDescent="0.25">
      <c r="A44" s="103"/>
      <c r="B44" s="106"/>
      <c r="C44" s="107" t="s">
        <v>41</v>
      </c>
      <c r="D44" s="108"/>
      <c r="E44" s="63">
        <f>SUM(E33:E43)</f>
        <v>110</v>
      </c>
      <c r="F44" s="53"/>
      <c r="G44" s="71"/>
      <c r="H44" s="72"/>
      <c r="I44" s="82"/>
      <c r="J44" s="73">
        <f>SUM(J33:J43)</f>
        <v>4130</v>
      </c>
    </row>
    <row r="45" spans="1:10" s="44" customFormat="1" ht="15.75" customHeight="1" x14ac:dyDescent="0.25">
      <c r="A45" s="103"/>
      <c r="B45" s="105" t="s">
        <v>42</v>
      </c>
      <c r="C45" s="60" t="s">
        <v>32</v>
      </c>
      <c r="D45" s="41" t="s">
        <v>13</v>
      </c>
      <c r="E45" s="61">
        <v>0</v>
      </c>
      <c r="F45" s="67"/>
      <c r="G45" s="43" t="s">
        <v>14</v>
      </c>
      <c r="H45" s="55">
        <f>E45</f>
        <v>0</v>
      </c>
      <c r="I45" s="85">
        <v>36</v>
      </c>
      <c r="J45" s="66">
        <f t="shared" ref="J45:J55" si="12">H45*I45</f>
        <v>0</v>
      </c>
    </row>
    <row r="46" spans="1:10" s="44" customFormat="1" ht="15.75" customHeight="1" x14ac:dyDescent="0.25">
      <c r="A46" s="103"/>
      <c r="B46" s="105"/>
      <c r="C46" s="60" t="s">
        <v>32</v>
      </c>
      <c r="D46" s="41" t="s">
        <v>15</v>
      </c>
      <c r="E46" s="61">
        <v>2</v>
      </c>
      <c r="F46" s="67"/>
      <c r="G46" s="43" t="s">
        <v>14</v>
      </c>
      <c r="H46" s="55">
        <f>E46</f>
        <v>2</v>
      </c>
      <c r="I46" s="85">
        <v>36</v>
      </c>
      <c r="J46" s="66">
        <f t="shared" si="12"/>
        <v>72</v>
      </c>
    </row>
    <row r="47" spans="1:10" s="44" customFormat="1" ht="15.75" customHeight="1" x14ac:dyDescent="0.25">
      <c r="A47" s="103"/>
      <c r="B47" s="105"/>
      <c r="C47" s="60" t="s">
        <v>32</v>
      </c>
      <c r="D47" s="47" t="s">
        <v>60</v>
      </c>
      <c r="E47" s="62">
        <v>2</v>
      </c>
      <c r="F47" s="54">
        <v>0.6</v>
      </c>
      <c r="G47" s="43" t="s">
        <v>16</v>
      </c>
      <c r="H47" s="55">
        <f>ROUND(E47/F47,0)</f>
        <v>3</v>
      </c>
      <c r="I47" s="85">
        <v>22</v>
      </c>
      <c r="J47" s="66">
        <f t="shared" ref="J47" si="13">H47*I47</f>
        <v>66</v>
      </c>
    </row>
    <row r="48" spans="1:10" s="44" customFormat="1" ht="15.75" customHeight="1" x14ac:dyDescent="0.25">
      <c r="A48" s="103"/>
      <c r="B48" s="106"/>
      <c r="C48" s="60" t="s">
        <v>32</v>
      </c>
      <c r="D48" s="47" t="s">
        <v>17</v>
      </c>
      <c r="E48" s="62">
        <v>7</v>
      </c>
      <c r="F48" s="54">
        <v>0.6</v>
      </c>
      <c r="G48" s="43" t="s">
        <v>16</v>
      </c>
      <c r="H48" s="55">
        <f>ROUND(E48/F48,0)</f>
        <v>12</v>
      </c>
      <c r="I48" s="85">
        <v>22</v>
      </c>
      <c r="J48" s="66">
        <f t="shared" si="12"/>
        <v>264</v>
      </c>
    </row>
    <row r="49" spans="1:10" s="44" customFormat="1" ht="15.75" customHeight="1" x14ac:dyDescent="0.25">
      <c r="A49" s="103"/>
      <c r="B49" s="106"/>
      <c r="C49" s="60" t="s">
        <v>32</v>
      </c>
      <c r="D49" s="47" t="s">
        <v>34</v>
      </c>
      <c r="E49" s="62">
        <v>0</v>
      </c>
      <c r="F49" s="54"/>
      <c r="G49" s="43" t="s">
        <v>14</v>
      </c>
      <c r="H49" s="55">
        <f>E49</f>
        <v>0</v>
      </c>
      <c r="I49" s="85">
        <v>36</v>
      </c>
      <c r="J49" s="66">
        <f t="shared" si="12"/>
        <v>0</v>
      </c>
    </row>
    <row r="50" spans="1:10" s="44" customFormat="1" ht="15.75" customHeight="1" x14ac:dyDescent="0.25">
      <c r="A50" s="103"/>
      <c r="B50" s="106"/>
      <c r="C50" s="60" t="s">
        <v>32</v>
      </c>
      <c r="D50" s="47" t="s">
        <v>36</v>
      </c>
      <c r="E50" s="62">
        <v>0</v>
      </c>
      <c r="F50" s="54"/>
      <c r="G50" s="43" t="s">
        <v>14</v>
      </c>
      <c r="H50" s="55">
        <f>E50</f>
        <v>0</v>
      </c>
      <c r="I50" s="85">
        <v>36</v>
      </c>
      <c r="J50" s="66">
        <f t="shared" si="12"/>
        <v>0</v>
      </c>
    </row>
    <row r="51" spans="1:10" s="44" customFormat="1" ht="15.75" customHeight="1" x14ac:dyDescent="0.25">
      <c r="A51" s="103"/>
      <c r="B51" s="106"/>
      <c r="C51" s="60" t="s">
        <v>32</v>
      </c>
      <c r="D51" s="47" t="s">
        <v>18</v>
      </c>
      <c r="E51" s="62">
        <v>32</v>
      </c>
      <c r="F51" s="54">
        <v>0.6</v>
      </c>
      <c r="G51" s="43" t="s">
        <v>16</v>
      </c>
      <c r="H51" s="55">
        <f>ROUND(E51/F51,0)</f>
        <v>53</v>
      </c>
      <c r="I51" s="85">
        <v>22</v>
      </c>
      <c r="J51" s="66">
        <f t="shared" si="12"/>
        <v>1166</v>
      </c>
    </row>
    <row r="52" spans="1:10" s="44" customFormat="1" ht="15.75" customHeight="1" x14ac:dyDescent="0.25">
      <c r="A52" s="103"/>
      <c r="B52" s="106"/>
      <c r="C52" s="60" t="s">
        <v>32</v>
      </c>
      <c r="D52" s="47" t="s">
        <v>35</v>
      </c>
      <c r="E52" s="62">
        <v>0</v>
      </c>
      <c r="F52" s="54"/>
      <c r="G52" s="43" t="s">
        <v>14</v>
      </c>
      <c r="H52" s="55">
        <f>E52</f>
        <v>0</v>
      </c>
      <c r="I52" s="85">
        <v>36</v>
      </c>
      <c r="J52" s="66">
        <f t="shared" si="12"/>
        <v>0</v>
      </c>
    </row>
    <row r="53" spans="1:10" s="44" customFormat="1" ht="15.75" customHeight="1" x14ac:dyDescent="0.25">
      <c r="A53" s="103"/>
      <c r="B53" s="106"/>
      <c r="C53" s="60" t="s">
        <v>32</v>
      </c>
      <c r="D53" s="47" t="s">
        <v>59</v>
      </c>
      <c r="E53" s="62">
        <v>25</v>
      </c>
      <c r="F53" s="54"/>
      <c r="G53" s="43" t="s">
        <v>14</v>
      </c>
      <c r="H53" s="55">
        <f>E53</f>
        <v>25</v>
      </c>
      <c r="I53" s="85">
        <v>36</v>
      </c>
      <c r="J53" s="66">
        <f t="shared" ref="J53" si="14">H53*I53</f>
        <v>900</v>
      </c>
    </row>
    <row r="54" spans="1:10" s="44" customFormat="1" ht="15.75" customHeight="1" x14ac:dyDescent="0.25">
      <c r="A54" s="103"/>
      <c r="B54" s="106"/>
      <c r="C54" s="60" t="s">
        <v>32</v>
      </c>
      <c r="D54" s="47" t="s">
        <v>37</v>
      </c>
      <c r="E54" s="62">
        <v>114</v>
      </c>
      <c r="F54" s="54">
        <v>0.6</v>
      </c>
      <c r="G54" s="43" t="s">
        <v>16</v>
      </c>
      <c r="H54" s="55">
        <f>ROUND(E54/F54,0)</f>
        <v>190</v>
      </c>
      <c r="I54" s="85">
        <v>22</v>
      </c>
      <c r="J54" s="66">
        <f t="shared" si="12"/>
        <v>4180</v>
      </c>
    </row>
    <row r="55" spans="1:10" s="44" customFormat="1" ht="15.75" customHeight="1" x14ac:dyDescent="0.25">
      <c r="A55" s="103"/>
      <c r="B55" s="106"/>
      <c r="C55" s="60" t="s">
        <v>32</v>
      </c>
      <c r="D55" s="47" t="s">
        <v>19</v>
      </c>
      <c r="E55" s="62">
        <v>113</v>
      </c>
      <c r="F55" s="54">
        <v>0.55000000000000004</v>
      </c>
      <c r="G55" s="43" t="s">
        <v>16</v>
      </c>
      <c r="H55" s="55">
        <f>ROUND(E55/F55,0)</f>
        <v>205</v>
      </c>
      <c r="I55" s="85">
        <v>22</v>
      </c>
      <c r="J55" s="66">
        <f t="shared" si="12"/>
        <v>4510</v>
      </c>
    </row>
    <row r="56" spans="1:10" s="44" customFormat="1" ht="13.5" customHeight="1" x14ac:dyDescent="0.25">
      <c r="A56" s="103"/>
      <c r="B56" s="106"/>
      <c r="C56" s="107" t="s">
        <v>43</v>
      </c>
      <c r="D56" s="108"/>
      <c r="E56" s="63">
        <f>SUM(E45:E55)</f>
        <v>295</v>
      </c>
      <c r="F56" s="53"/>
      <c r="G56" s="71"/>
      <c r="H56" s="72"/>
      <c r="I56" s="82"/>
      <c r="J56" s="73">
        <f>SUM(J45:J55)</f>
        <v>11158</v>
      </c>
    </row>
    <row r="57" spans="1:10" s="44" customFormat="1" ht="15.75" customHeight="1" x14ac:dyDescent="0.25">
      <c r="A57" s="103"/>
      <c r="B57" s="106" t="s">
        <v>44</v>
      </c>
      <c r="C57" s="40" t="s">
        <v>32</v>
      </c>
      <c r="D57" s="41" t="s">
        <v>13</v>
      </c>
      <c r="E57" s="42">
        <v>0</v>
      </c>
      <c r="F57" s="53"/>
      <c r="G57" s="43" t="s">
        <v>14</v>
      </c>
      <c r="H57" s="55">
        <f>E57</f>
        <v>0</v>
      </c>
      <c r="I57" s="85">
        <v>36</v>
      </c>
      <c r="J57" s="66">
        <f>H57*I57</f>
        <v>0</v>
      </c>
    </row>
    <row r="58" spans="1:10" s="44" customFormat="1" ht="15.75" customHeight="1" x14ac:dyDescent="0.25">
      <c r="A58" s="103"/>
      <c r="B58" s="106"/>
      <c r="C58" s="40" t="s">
        <v>46</v>
      </c>
      <c r="D58" s="41" t="s">
        <v>13</v>
      </c>
      <c r="E58" s="42">
        <v>0</v>
      </c>
      <c r="F58" s="53"/>
      <c r="G58" s="43" t="s">
        <v>14</v>
      </c>
      <c r="H58" s="55">
        <f>E58</f>
        <v>0</v>
      </c>
      <c r="I58" s="85">
        <v>36</v>
      </c>
      <c r="J58" s="66">
        <f>H58*I58</f>
        <v>0</v>
      </c>
    </row>
    <row r="59" spans="1:10" s="44" customFormat="1" ht="12.75" customHeight="1" x14ac:dyDescent="0.25">
      <c r="A59" s="103"/>
      <c r="B59" s="106"/>
      <c r="C59" s="45"/>
      <c r="D59" s="46" t="s">
        <v>28</v>
      </c>
      <c r="E59" s="42">
        <f>SUM(E57:E58)</f>
        <v>0</v>
      </c>
      <c r="F59" s="53"/>
      <c r="G59" s="43"/>
      <c r="H59" s="56">
        <f>SUM(H57:H58)</f>
        <v>0</v>
      </c>
      <c r="I59" s="70"/>
      <c r="J59" s="59">
        <f>SUM(J57:J58)</f>
        <v>0</v>
      </c>
    </row>
    <row r="60" spans="1:10" s="44" customFormat="1" ht="15.75" customHeight="1" x14ac:dyDescent="0.25">
      <c r="A60" s="103"/>
      <c r="B60" s="106"/>
      <c r="C60" s="40" t="s">
        <v>32</v>
      </c>
      <c r="D60" s="41" t="s">
        <v>15</v>
      </c>
      <c r="E60" s="42">
        <v>16</v>
      </c>
      <c r="F60" s="53"/>
      <c r="G60" s="43" t="s">
        <v>14</v>
      </c>
      <c r="H60" s="55">
        <f>E60</f>
        <v>16</v>
      </c>
      <c r="I60" s="85">
        <v>36</v>
      </c>
      <c r="J60" s="66">
        <f>H60*I60</f>
        <v>576</v>
      </c>
    </row>
    <row r="61" spans="1:10" s="44" customFormat="1" ht="15.75" customHeight="1" x14ac:dyDescent="0.25">
      <c r="A61" s="103"/>
      <c r="B61" s="106"/>
      <c r="C61" s="40" t="s">
        <v>46</v>
      </c>
      <c r="D61" s="41" t="s">
        <v>15</v>
      </c>
      <c r="E61" s="42">
        <v>0</v>
      </c>
      <c r="F61" s="53"/>
      <c r="G61" s="43" t="s">
        <v>14</v>
      </c>
      <c r="H61" s="55">
        <f>E61</f>
        <v>0</v>
      </c>
      <c r="I61" s="85">
        <v>36</v>
      </c>
      <c r="J61" s="66">
        <f>H61*I61</f>
        <v>0</v>
      </c>
    </row>
    <row r="62" spans="1:10" s="44" customFormat="1" ht="12.75" customHeight="1" x14ac:dyDescent="0.25">
      <c r="A62" s="103"/>
      <c r="B62" s="106"/>
      <c r="C62" s="45"/>
      <c r="D62" s="46" t="s">
        <v>28</v>
      </c>
      <c r="E62" s="42">
        <f>SUM(E60:E61)</f>
        <v>16</v>
      </c>
      <c r="F62" s="53"/>
      <c r="G62" s="43"/>
      <c r="H62" s="56">
        <f>SUM(H60:H61)</f>
        <v>16</v>
      </c>
      <c r="I62" s="70"/>
      <c r="J62" s="59">
        <f>SUM(J60:J61)</f>
        <v>576</v>
      </c>
    </row>
    <row r="63" spans="1:10" s="44" customFormat="1" ht="15.75" customHeight="1" x14ac:dyDescent="0.25">
      <c r="A63" s="103"/>
      <c r="B63" s="106"/>
      <c r="C63" s="40" t="s">
        <v>32</v>
      </c>
      <c r="D63" s="47" t="s">
        <v>60</v>
      </c>
      <c r="E63" s="42">
        <v>10</v>
      </c>
      <c r="F63" s="54">
        <v>0.6</v>
      </c>
      <c r="G63" s="43" t="s">
        <v>16</v>
      </c>
      <c r="H63" s="55">
        <f>ROUND(E63/F63,0)</f>
        <v>17</v>
      </c>
      <c r="I63" s="85">
        <v>22</v>
      </c>
      <c r="J63" s="66">
        <f>H63*I63</f>
        <v>374</v>
      </c>
    </row>
    <row r="64" spans="1:10" s="44" customFormat="1" ht="15.75" customHeight="1" x14ac:dyDescent="0.25">
      <c r="A64" s="103"/>
      <c r="B64" s="106"/>
      <c r="C64" s="40" t="s">
        <v>46</v>
      </c>
      <c r="D64" s="47" t="s">
        <v>60</v>
      </c>
      <c r="E64" s="42">
        <v>0</v>
      </c>
      <c r="F64" s="54">
        <v>0.6</v>
      </c>
      <c r="G64" s="43" t="s">
        <v>16</v>
      </c>
      <c r="H64" s="55">
        <f>ROUND(E64/F64,0)</f>
        <v>0</v>
      </c>
      <c r="I64" s="85">
        <v>22</v>
      </c>
      <c r="J64" s="66">
        <f>H64*I64</f>
        <v>0</v>
      </c>
    </row>
    <row r="65" spans="1:10" s="44" customFormat="1" ht="12.75" customHeight="1" x14ac:dyDescent="0.25">
      <c r="A65" s="103"/>
      <c r="B65" s="106"/>
      <c r="C65" s="45"/>
      <c r="D65" s="46" t="s">
        <v>28</v>
      </c>
      <c r="E65" s="42">
        <f>SUM(E63:E64)</f>
        <v>10</v>
      </c>
      <c r="F65" s="54"/>
      <c r="G65" s="43"/>
      <c r="H65" s="56">
        <f>SUM(H63:H64)</f>
        <v>17</v>
      </c>
      <c r="I65" s="70"/>
      <c r="J65" s="59">
        <f>SUM(J63:J64)</f>
        <v>374</v>
      </c>
    </row>
    <row r="66" spans="1:10" s="44" customFormat="1" ht="15.75" customHeight="1" x14ac:dyDescent="0.25">
      <c r="A66" s="103"/>
      <c r="B66" s="106"/>
      <c r="C66" s="40" t="s">
        <v>32</v>
      </c>
      <c r="D66" s="47" t="s">
        <v>17</v>
      </c>
      <c r="E66" s="42">
        <v>144</v>
      </c>
      <c r="F66" s="54">
        <v>0.6</v>
      </c>
      <c r="G66" s="43" t="s">
        <v>16</v>
      </c>
      <c r="H66" s="55">
        <f>ROUND(E66/F66,0)</f>
        <v>240</v>
      </c>
      <c r="I66" s="85">
        <v>22</v>
      </c>
      <c r="J66" s="66">
        <f>H66*I66</f>
        <v>5280</v>
      </c>
    </row>
    <row r="67" spans="1:10" s="44" customFormat="1" ht="15.75" customHeight="1" x14ac:dyDescent="0.25">
      <c r="A67" s="103"/>
      <c r="B67" s="106"/>
      <c r="C67" s="40" t="s">
        <v>46</v>
      </c>
      <c r="D67" s="47" t="s">
        <v>17</v>
      </c>
      <c r="E67" s="42">
        <v>7</v>
      </c>
      <c r="F67" s="54">
        <v>0.6</v>
      </c>
      <c r="G67" s="43" t="s">
        <v>16</v>
      </c>
      <c r="H67" s="55">
        <f>ROUND(E67/F67,0)</f>
        <v>12</v>
      </c>
      <c r="I67" s="85">
        <v>22</v>
      </c>
      <c r="J67" s="66">
        <f>H67*I67</f>
        <v>264</v>
      </c>
    </row>
    <row r="68" spans="1:10" s="44" customFormat="1" ht="12.75" customHeight="1" x14ac:dyDescent="0.25">
      <c r="A68" s="103"/>
      <c r="B68" s="106"/>
      <c r="C68" s="45"/>
      <c r="D68" s="46" t="s">
        <v>28</v>
      </c>
      <c r="E68" s="42">
        <f>SUM(E66:E67)</f>
        <v>151</v>
      </c>
      <c r="F68" s="54"/>
      <c r="G68" s="43"/>
      <c r="H68" s="56">
        <f>SUM(H66:H67)</f>
        <v>252</v>
      </c>
      <c r="I68" s="70"/>
      <c r="J68" s="59">
        <f>SUM(J66:J67)</f>
        <v>5544</v>
      </c>
    </row>
    <row r="69" spans="1:10" s="44" customFormat="1" ht="15.75" customHeight="1" x14ac:dyDescent="0.25">
      <c r="A69" s="103"/>
      <c r="B69" s="106"/>
      <c r="C69" s="60" t="s">
        <v>32</v>
      </c>
      <c r="D69" s="47" t="s">
        <v>34</v>
      </c>
      <c r="E69" s="62">
        <v>59</v>
      </c>
      <c r="F69" s="54"/>
      <c r="G69" s="43" t="s">
        <v>14</v>
      </c>
      <c r="H69" s="55">
        <f>E69</f>
        <v>59</v>
      </c>
      <c r="I69" s="85">
        <v>36</v>
      </c>
      <c r="J69" s="66">
        <f t="shared" ref="J69:J71" si="15">H69*I69</f>
        <v>2124</v>
      </c>
    </row>
    <row r="70" spans="1:10" s="44" customFormat="1" ht="15.75" customHeight="1" x14ac:dyDescent="0.25">
      <c r="A70" s="103"/>
      <c r="B70" s="106"/>
      <c r="C70" s="60" t="s">
        <v>32</v>
      </c>
      <c r="D70" s="47" t="s">
        <v>36</v>
      </c>
      <c r="E70" s="62">
        <v>13</v>
      </c>
      <c r="F70" s="54"/>
      <c r="G70" s="43" t="s">
        <v>14</v>
      </c>
      <c r="H70" s="55">
        <f>E70</f>
        <v>13</v>
      </c>
      <c r="I70" s="85">
        <v>36</v>
      </c>
      <c r="J70" s="66">
        <f t="shared" si="15"/>
        <v>468</v>
      </c>
    </row>
    <row r="71" spans="1:10" s="44" customFormat="1" ht="15.75" customHeight="1" x14ac:dyDescent="0.25">
      <c r="A71" s="103"/>
      <c r="B71" s="106"/>
      <c r="C71" s="60" t="s">
        <v>32</v>
      </c>
      <c r="D71" s="47" t="s">
        <v>35</v>
      </c>
      <c r="E71" s="62">
        <v>2</v>
      </c>
      <c r="F71" s="54"/>
      <c r="G71" s="43" t="s">
        <v>14</v>
      </c>
      <c r="H71" s="55">
        <f>E71</f>
        <v>2</v>
      </c>
      <c r="I71" s="85">
        <v>36</v>
      </c>
      <c r="J71" s="66">
        <f t="shared" si="15"/>
        <v>72</v>
      </c>
    </row>
    <row r="72" spans="1:10" s="44" customFormat="1" ht="12.75" customHeight="1" x14ac:dyDescent="0.25">
      <c r="A72" s="103"/>
      <c r="B72" s="106"/>
      <c r="C72" s="45"/>
      <c r="D72" s="46" t="s">
        <v>28</v>
      </c>
      <c r="E72" s="42">
        <f>SUM(E69:E71)</f>
        <v>74</v>
      </c>
      <c r="F72" s="54"/>
      <c r="G72" s="43"/>
      <c r="H72" s="56">
        <f>SUM(H70:H71)</f>
        <v>15</v>
      </c>
      <c r="I72" s="70"/>
      <c r="J72" s="79">
        <f>SUM(J69:J71)</f>
        <v>2664</v>
      </c>
    </row>
    <row r="73" spans="1:10" s="44" customFormat="1" ht="15.75" customHeight="1" x14ac:dyDescent="0.25">
      <c r="A73" s="103"/>
      <c r="B73" s="106"/>
      <c r="C73" s="40" t="s">
        <v>32</v>
      </c>
      <c r="D73" s="47" t="s">
        <v>18</v>
      </c>
      <c r="E73" s="42">
        <v>23</v>
      </c>
      <c r="F73" s="54">
        <v>0.6</v>
      </c>
      <c r="G73" s="43" t="s">
        <v>16</v>
      </c>
      <c r="H73" s="55">
        <f>ROUND(E73/F73,0)</f>
        <v>38</v>
      </c>
      <c r="I73" s="85">
        <v>22</v>
      </c>
      <c r="J73" s="66">
        <f>H73*I73</f>
        <v>836</v>
      </c>
    </row>
    <row r="74" spans="1:10" s="44" customFormat="1" ht="15.75" customHeight="1" x14ac:dyDescent="0.25">
      <c r="A74" s="103"/>
      <c r="B74" s="106"/>
      <c r="C74" s="40" t="s">
        <v>46</v>
      </c>
      <c r="D74" s="47" t="s">
        <v>18</v>
      </c>
      <c r="E74" s="42">
        <v>1</v>
      </c>
      <c r="F74" s="54">
        <v>0.6</v>
      </c>
      <c r="G74" s="43" t="s">
        <v>16</v>
      </c>
      <c r="H74" s="55">
        <f>ROUND(E74/F74,0)</f>
        <v>2</v>
      </c>
      <c r="I74" s="85">
        <v>22</v>
      </c>
      <c r="J74" s="66">
        <f>H74*I74</f>
        <v>44</v>
      </c>
    </row>
    <row r="75" spans="1:10" s="44" customFormat="1" ht="12.75" customHeight="1" x14ac:dyDescent="0.25">
      <c r="A75" s="103"/>
      <c r="B75" s="106"/>
      <c r="C75" s="45"/>
      <c r="D75" s="46" t="s">
        <v>28</v>
      </c>
      <c r="E75" s="42">
        <f>SUM(E73:E74)</f>
        <v>24</v>
      </c>
      <c r="F75" s="54"/>
      <c r="G75" s="43"/>
      <c r="H75" s="56">
        <f>SUM(H73:H74)</f>
        <v>40</v>
      </c>
      <c r="I75" s="70"/>
      <c r="J75" s="59">
        <f>SUM(J73:J74)</f>
        <v>880</v>
      </c>
    </row>
    <row r="76" spans="1:10" s="44" customFormat="1" ht="15.75" customHeight="1" x14ac:dyDescent="0.25">
      <c r="A76" s="103"/>
      <c r="B76" s="106"/>
      <c r="C76" s="40" t="s">
        <v>32</v>
      </c>
      <c r="D76" s="47" t="s">
        <v>59</v>
      </c>
      <c r="E76" s="42">
        <v>60</v>
      </c>
      <c r="F76" s="54"/>
      <c r="G76" s="43" t="s">
        <v>14</v>
      </c>
      <c r="H76" s="55">
        <f t="shared" ref="H76:H77" si="16">E76</f>
        <v>60</v>
      </c>
      <c r="I76" s="85">
        <v>36</v>
      </c>
      <c r="J76" s="66">
        <f>H76*I76</f>
        <v>2160</v>
      </c>
    </row>
    <row r="77" spans="1:10" s="44" customFormat="1" ht="15.75" customHeight="1" x14ac:dyDescent="0.25">
      <c r="A77" s="103"/>
      <c r="B77" s="106"/>
      <c r="C77" s="40" t="s">
        <v>46</v>
      </c>
      <c r="D77" s="47" t="s">
        <v>59</v>
      </c>
      <c r="E77" s="42">
        <v>0</v>
      </c>
      <c r="F77" s="54"/>
      <c r="G77" s="43" t="s">
        <v>14</v>
      </c>
      <c r="H77" s="55">
        <f t="shared" si="16"/>
        <v>0</v>
      </c>
      <c r="I77" s="85">
        <v>36</v>
      </c>
      <c r="J77" s="66">
        <f>H77*I77</f>
        <v>0</v>
      </c>
    </row>
    <row r="78" spans="1:10" s="44" customFormat="1" ht="12.75" customHeight="1" x14ac:dyDescent="0.25">
      <c r="A78" s="103"/>
      <c r="B78" s="106"/>
      <c r="C78" s="45"/>
      <c r="D78" s="46" t="s">
        <v>28</v>
      </c>
      <c r="E78" s="42">
        <f>SUM(E76:E77)</f>
        <v>60</v>
      </c>
      <c r="F78" s="54"/>
      <c r="G78" s="43"/>
      <c r="H78" s="56">
        <f>SUM(H76:H77)</f>
        <v>60</v>
      </c>
      <c r="I78" s="70"/>
      <c r="J78" s="59">
        <f>SUM(J76:J77)</f>
        <v>2160</v>
      </c>
    </row>
    <row r="79" spans="1:10" s="44" customFormat="1" ht="15.75" customHeight="1" x14ac:dyDescent="0.25">
      <c r="A79" s="103"/>
      <c r="B79" s="106"/>
      <c r="C79" s="40" t="s">
        <v>32</v>
      </c>
      <c r="D79" s="47" t="s">
        <v>37</v>
      </c>
      <c r="E79" s="42">
        <v>265</v>
      </c>
      <c r="F79" s="54">
        <v>0.6</v>
      </c>
      <c r="G79" s="43" t="s">
        <v>16</v>
      </c>
      <c r="H79" s="55">
        <f>ROUND(E79/F79,0)</f>
        <v>442</v>
      </c>
      <c r="I79" s="85">
        <v>22</v>
      </c>
      <c r="J79" s="66">
        <f>H79*I79</f>
        <v>9724</v>
      </c>
    </row>
    <row r="80" spans="1:10" s="44" customFormat="1" ht="15.75" customHeight="1" x14ac:dyDescent="0.25">
      <c r="A80" s="103"/>
      <c r="B80" s="106"/>
      <c r="C80" s="40" t="s">
        <v>46</v>
      </c>
      <c r="D80" s="47" t="s">
        <v>37</v>
      </c>
      <c r="E80" s="42">
        <v>5</v>
      </c>
      <c r="F80" s="54">
        <v>0.6</v>
      </c>
      <c r="G80" s="43" t="s">
        <v>16</v>
      </c>
      <c r="H80" s="55">
        <f>ROUND(E80/F80,0)</f>
        <v>8</v>
      </c>
      <c r="I80" s="85">
        <v>22</v>
      </c>
      <c r="J80" s="66">
        <f>H80*I80</f>
        <v>176</v>
      </c>
    </row>
    <row r="81" spans="1:12" s="44" customFormat="1" ht="12.75" customHeight="1" x14ac:dyDescent="0.25">
      <c r="A81" s="103"/>
      <c r="B81" s="106"/>
      <c r="C81" s="45"/>
      <c r="D81" s="46" t="s">
        <v>28</v>
      </c>
      <c r="E81" s="42">
        <f>SUM(E79:E80)</f>
        <v>270</v>
      </c>
      <c r="F81" s="54"/>
      <c r="G81" s="43"/>
      <c r="H81" s="56">
        <f>SUM(H79:H80)</f>
        <v>450</v>
      </c>
      <c r="I81" s="70"/>
      <c r="J81" s="59">
        <f>SUM(J79:J80)</f>
        <v>9900</v>
      </c>
    </row>
    <row r="82" spans="1:12" s="44" customFormat="1" ht="15.75" customHeight="1" x14ac:dyDescent="0.25">
      <c r="A82" s="103"/>
      <c r="B82" s="106"/>
      <c r="C82" s="40" t="s">
        <v>32</v>
      </c>
      <c r="D82" s="47" t="s">
        <v>19</v>
      </c>
      <c r="E82" s="42">
        <v>264</v>
      </c>
      <c r="F82" s="54">
        <v>0.55000000000000004</v>
      </c>
      <c r="G82" s="43" t="s">
        <v>16</v>
      </c>
      <c r="H82" s="55">
        <f>ROUND(E82/F82,0)</f>
        <v>480</v>
      </c>
      <c r="I82" s="85">
        <v>22</v>
      </c>
      <c r="J82" s="66">
        <f>H82*I82</f>
        <v>10560</v>
      </c>
    </row>
    <row r="83" spans="1:12" s="44" customFormat="1" ht="15.75" customHeight="1" x14ac:dyDescent="0.25">
      <c r="A83" s="103"/>
      <c r="B83" s="106"/>
      <c r="C83" s="40" t="s">
        <v>46</v>
      </c>
      <c r="D83" s="47" t="s">
        <v>19</v>
      </c>
      <c r="E83" s="42">
        <v>6</v>
      </c>
      <c r="F83" s="54">
        <v>0.55000000000000004</v>
      </c>
      <c r="G83" s="43" t="s">
        <v>16</v>
      </c>
      <c r="H83" s="55">
        <f>ROUND(E83/F83,0)</f>
        <v>11</v>
      </c>
      <c r="I83" s="85">
        <v>22</v>
      </c>
      <c r="J83" s="66">
        <f>H83*I83</f>
        <v>242</v>
      </c>
    </row>
    <row r="84" spans="1:12" s="44" customFormat="1" ht="12.75" customHeight="1" x14ac:dyDescent="0.25">
      <c r="A84" s="103"/>
      <c r="B84" s="106"/>
      <c r="C84" s="45"/>
      <c r="D84" s="46" t="s">
        <v>28</v>
      </c>
      <c r="E84" s="42">
        <f>SUM(E82:E83)</f>
        <v>270</v>
      </c>
      <c r="F84" s="53"/>
      <c r="G84" s="43"/>
      <c r="H84" s="56">
        <f>SUM(H82:H83)</f>
        <v>491</v>
      </c>
      <c r="I84" s="70"/>
      <c r="J84" s="59">
        <f>SUM(J82:J83)</f>
        <v>10802</v>
      </c>
    </row>
    <row r="85" spans="1:12" s="44" customFormat="1" ht="13.5" customHeight="1" thickBot="1" x14ac:dyDescent="0.35">
      <c r="A85" s="103"/>
      <c r="B85" s="122"/>
      <c r="C85" s="123" t="s">
        <v>45</v>
      </c>
      <c r="D85" s="124"/>
      <c r="E85" s="80">
        <f>SUM(E84,E68,E59,E72,E81,E75,E62,E78,E65)</f>
        <v>875</v>
      </c>
      <c r="F85" s="81"/>
      <c r="G85" s="125"/>
      <c r="H85" s="126"/>
      <c r="I85" s="82"/>
      <c r="J85" s="92">
        <f>SUM(J84,J68,J59,J72,J81,J75,J62,J78,J65)</f>
        <v>32900</v>
      </c>
    </row>
    <row r="86" spans="1:12" s="25" customFormat="1" ht="13.5" customHeight="1" thickBot="1" x14ac:dyDescent="0.35">
      <c r="A86" s="104"/>
      <c r="B86" s="109" t="s">
        <v>64</v>
      </c>
      <c r="C86" s="110"/>
      <c r="D86" s="111"/>
      <c r="E86" s="26">
        <f>E85+E56+E44+E32+E20</f>
        <v>3909</v>
      </c>
      <c r="F86" s="74"/>
      <c r="G86" s="38"/>
      <c r="H86" s="27"/>
      <c r="I86" s="83">
        <f>J86/E86</f>
        <v>37.710923509849067</v>
      </c>
      <c r="J86" s="84">
        <f>J85+J56+J44+J32+J20</f>
        <v>147412</v>
      </c>
      <c r="K86" s="44"/>
      <c r="L86" s="44"/>
    </row>
    <row r="87" spans="1:12" s="5" customFormat="1" ht="15" customHeight="1" x14ac:dyDescent="0.3">
      <c r="A87" s="4"/>
      <c r="B87" s="4"/>
      <c r="C87" s="4"/>
      <c r="D87" s="4"/>
      <c r="E87" s="15"/>
      <c r="F87" s="15"/>
      <c r="G87" s="15"/>
      <c r="H87" s="13"/>
      <c r="I87" s="48"/>
      <c r="J87" s="52"/>
      <c r="K87" s="3"/>
    </row>
    <row r="88" spans="1:12" x14ac:dyDescent="0.3">
      <c r="A88" s="14"/>
      <c r="B88" s="14"/>
      <c r="C88" s="14"/>
      <c r="D88" s="14"/>
      <c r="E88" s="14"/>
      <c r="F88" s="14"/>
      <c r="G88" s="14"/>
      <c r="H88" s="14"/>
      <c r="I88" s="48"/>
    </row>
    <row r="89" spans="1:12" x14ac:dyDescent="0.3">
      <c r="A89" s="14"/>
      <c r="B89" s="14"/>
      <c r="C89" s="14"/>
      <c r="D89" s="14"/>
      <c r="E89" s="14"/>
      <c r="F89" s="14"/>
      <c r="G89" s="14"/>
      <c r="H89" s="14"/>
      <c r="I89" s="48"/>
    </row>
    <row r="90" spans="1:12" s="6" customFormat="1" ht="13.8" x14ac:dyDescent="0.3">
      <c r="A90" s="11"/>
      <c r="B90" s="11"/>
      <c r="C90" s="11"/>
      <c r="D90" s="11"/>
      <c r="E90" s="11"/>
      <c r="F90" s="11"/>
      <c r="G90" s="11"/>
      <c r="H90" s="11"/>
      <c r="I90" s="48"/>
      <c r="J90" s="48"/>
      <c r="K90" s="17"/>
    </row>
  </sheetData>
  <mergeCells count="27">
    <mergeCell ref="B21:B32"/>
    <mergeCell ref="C32:D32"/>
    <mergeCell ref="B33:B44"/>
    <mergeCell ref="C44:D44"/>
    <mergeCell ref="B45:B56"/>
    <mergeCell ref="C56:D56"/>
    <mergeCell ref="D5:D6"/>
    <mergeCell ref="E5:E6"/>
    <mergeCell ref="F5:F6"/>
    <mergeCell ref="G5:G6"/>
    <mergeCell ref="H5:H6"/>
    <mergeCell ref="A2:J2"/>
    <mergeCell ref="J5:J6"/>
    <mergeCell ref="D3:G3"/>
    <mergeCell ref="D4:E4"/>
    <mergeCell ref="A9:A86"/>
    <mergeCell ref="B9:B20"/>
    <mergeCell ref="C20:D20"/>
    <mergeCell ref="B86:D86"/>
    <mergeCell ref="A8:D8"/>
    <mergeCell ref="I5:I6"/>
    <mergeCell ref="A5:A6"/>
    <mergeCell ref="B5:B6"/>
    <mergeCell ref="C5:C6"/>
    <mergeCell ref="B57:B85"/>
    <mergeCell ref="C85:D85"/>
    <mergeCell ref="G85:H85"/>
  </mergeCells>
  <pageMargins left="0.70866141732283472" right="0.70866141732283472" top="0.15748031496062992" bottom="0.35433070866141736" header="0" footer="0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98"/>
  <sheetViews>
    <sheetView topLeftCell="A75" workbookViewId="0">
      <selection activeCell="A2" sqref="A2:J98"/>
    </sheetView>
  </sheetViews>
  <sheetFormatPr defaultRowHeight="14.4" x14ac:dyDescent="0.3"/>
  <cols>
    <col min="1" max="1" width="10" style="8" customWidth="1"/>
    <col min="2" max="2" width="8.77734375" style="8" customWidth="1"/>
    <col min="3" max="3" width="7.88671875" style="8" customWidth="1"/>
    <col min="4" max="4" width="32.33203125" style="8" customWidth="1"/>
    <col min="5" max="5" width="11.88671875" style="8" customWidth="1"/>
    <col min="6" max="6" width="12.33203125" style="8" customWidth="1"/>
    <col min="7" max="7" width="9.44140625" style="8" customWidth="1"/>
    <col min="8" max="8" width="11.109375" style="8" customWidth="1"/>
    <col min="9" max="9" width="13.109375" style="8" customWidth="1"/>
    <col min="10" max="10" width="15.6640625" style="9" customWidth="1"/>
  </cols>
  <sheetData>
    <row r="1" spans="1:10" x14ac:dyDescent="0.3">
      <c r="A1" s="14"/>
      <c r="B1" s="14"/>
      <c r="C1" s="14"/>
      <c r="D1" s="14"/>
      <c r="E1" s="14"/>
      <c r="F1" s="14"/>
      <c r="G1" s="14"/>
      <c r="H1" s="14"/>
      <c r="I1" s="14"/>
    </row>
    <row r="2" spans="1:10" ht="50.4" customHeight="1" thickBot="1" x14ac:dyDescent="0.35">
      <c r="A2" s="94" t="s">
        <v>26</v>
      </c>
      <c r="B2" s="95"/>
      <c r="C2" s="95"/>
      <c r="D2" s="95"/>
      <c r="E2" s="95"/>
      <c r="F2" s="95"/>
      <c r="G2" s="95"/>
      <c r="H2" s="95"/>
      <c r="I2" s="95"/>
      <c r="J2" s="96"/>
    </row>
    <row r="3" spans="1:10" ht="15.75" customHeight="1" thickBot="1" x14ac:dyDescent="0.35">
      <c r="A3" s="140" t="s">
        <v>27</v>
      </c>
      <c r="B3" s="141"/>
      <c r="C3" s="141"/>
      <c r="D3" s="141"/>
      <c r="E3" s="141"/>
      <c r="F3" s="141"/>
      <c r="G3" s="141"/>
      <c r="H3" s="141"/>
      <c r="I3" s="141"/>
      <c r="J3" s="142"/>
    </row>
    <row r="4" spans="1:10" ht="15" thickBot="1" x14ac:dyDescent="0.35">
      <c r="A4" s="10"/>
      <c r="B4" s="10"/>
      <c r="C4" s="10"/>
      <c r="D4" s="145"/>
      <c r="E4" s="145"/>
      <c r="F4" s="10"/>
      <c r="G4" s="10"/>
      <c r="H4" s="10"/>
      <c r="I4" s="14"/>
    </row>
    <row r="5" spans="1:10" s="93" customFormat="1" ht="13.5" customHeight="1" x14ac:dyDescent="0.3">
      <c r="A5" s="116" t="s">
        <v>6</v>
      </c>
      <c r="B5" s="118" t="s">
        <v>22</v>
      </c>
      <c r="C5" s="120" t="s">
        <v>25</v>
      </c>
      <c r="D5" s="127" t="s">
        <v>0</v>
      </c>
      <c r="E5" s="129" t="s">
        <v>33</v>
      </c>
      <c r="F5" s="146" t="s">
        <v>20</v>
      </c>
      <c r="G5" s="133" t="s">
        <v>21</v>
      </c>
      <c r="H5" s="135" t="s">
        <v>23</v>
      </c>
      <c r="I5" s="120" t="s">
        <v>62</v>
      </c>
      <c r="J5" s="143" t="s">
        <v>67</v>
      </c>
    </row>
    <row r="6" spans="1:10" s="93" customFormat="1" ht="74.25" customHeight="1" thickBot="1" x14ac:dyDescent="0.35">
      <c r="A6" s="117"/>
      <c r="B6" s="119"/>
      <c r="C6" s="121"/>
      <c r="D6" s="128"/>
      <c r="E6" s="130"/>
      <c r="F6" s="147"/>
      <c r="G6" s="134"/>
      <c r="H6" s="136"/>
      <c r="I6" s="121"/>
      <c r="J6" s="144"/>
    </row>
    <row r="7" spans="1:10" s="35" customFormat="1" ht="13.8" thickBot="1" x14ac:dyDescent="0.35">
      <c r="A7" s="36">
        <v>1</v>
      </c>
      <c r="B7" s="37">
        <f>A7+1</f>
        <v>2</v>
      </c>
      <c r="C7" s="28">
        <f t="shared" ref="C7:H7" si="0">B7+1</f>
        <v>3</v>
      </c>
      <c r="D7" s="29">
        <f t="shared" si="0"/>
        <v>4</v>
      </c>
      <c r="E7" s="30">
        <f t="shared" si="0"/>
        <v>5</v>
      </c>
      <c r="F7" s="31">
        <f>E7+1</f>
        <v>6</v>
      </c>
      <c r="G7" s="32">
        <f>F7+1</f>
        <v>7</v>
      </c>
      <c r="H7" s="33">
        <f t="shared" si="0"/>
        <v>8</v>
      </c>
      <c r="I7" s="34">
        <f>H7+1</f>
        <v>9</v>
      </c>
      <c r="J7" s="31">
        <f>I7+1</f>
        <v>10</v>
      </c>
    </row>
    <row r="8" spans="1:10" s="44" customFormat="1" ht="15.75" customHeight="1" x14ac:dyDescent="0.25">
      <c r="A8" s="103" t="s">
        <v>65</v>
      </c>
      <c r="B8" s="105" t="s">
        <v>30</v>
      </c>
      <c r="C8" s="60" t="s">
        <v>32</v>
      </c>
      <c r="D8" s="41" t="s">
        <v>13</v>
      </c>
      <c r="E8" s="61">
        <v>0</v>
      </c>
      <c r="F8" s="67"/>
      <c r="G8" s="43" t="s">
        <v>14</v>
      </c>
      <c r="H8" s="55">
        <f>E8</f>
        <v>0</v>
      </c>
      <c r="I8" s="85"/>
      <c r="J8" s="66"/>
    </row>
    <row r="9" spans="1:10" s="44" customFormat="1" ht="15.75" customHeight="1" x14ac:dyDescent="0.25">
      <c r="A9" s="103"/>
      <c r="B9" s="105"/>
      <c r="C9" s="60" t="s">
        <v>32</v>
      </c>
      <c r="D9" s="41" t="s">
        <v>15</v>
      </c>
      <c r="E9" s="61">
        <v>9</v>
      </c>
      <c r="F9" s="67"/>
      <c r="G9" s="43" t="s">
        <v>14</v>
      </c>
      <c r="H9" s="55">
        <f>E9</f>
        <v>9</v>
      </c>
      <c r="I9" s="85"/>
      <c r="J9" s="66"/>
    </row>
    <row r="10" spans="1:10" s="44" customFormat="1" ht="15.75" customHeight="1" x14ac:dyDescent="0.25">
      <c r="A10" s="103"/>
      <c r="B10" s="105"/>
      <c r="C10" s="60" t="s">
        <v>32</v>
      </c>
      <c r="D10" s="47" t="s">
        <v>60</v>
      </c>
      <c r="E10" s="62">
        <v>9</v>
      </c>
      <c r="F10" s="54">
        <v>0.6</v>
      </c>
      <c r="G10" s="43" t="s">
        <v>16</v>
      </c>
      <c r="H10" s="55">
        <f>ROUND(E10/F10,0)</f>
        <v>15</v>
      </c>
      <c r="I10" s="85"/>
      <c r="J10" s="66"/>
    </row>
    <row r="11" spans="1:10" s="44" customFormat="1" ht="15.75" customHeight="1" x14ac:dyDescent="0.25">
      <c r="A11" s="103"/>
      <c r="B11" s="106"/>
      <c r="C11" s="60" t="s">
        <v>32</v>
      </c>
      <c r="D11" s="47" t="s">
        <v>17</v>
      </c>
      <c r="E11" s="62">
        <v>20</v>
      </c>
      <c r="F11" s="54">
        <v>0.6</v>
      </c>
      <c r="G11" s="43" t="s">
        <v>16</v>
      </c>
      <c r="H11" s="55">
        <f>ROUND(E11/F11,0)</f>
        <v>33</v>
      </c>
      <c r="I11" s="85"/>
      <c r="J11" s="66"/>
    </row>
    <row r="12" spans="1:10" s="44" customFormat="1" ht="15.75" customHeight="1" x14ac:dyDescent="0.25">
      <c r="A12" s="103"/>
      <c r="B12" s="106"/>
      <c r="C12" s="60" t="s">
        <v>32</v>
      </c>
      <c r="D12" s="47" t="s">
        <v>34</v>
      </c>
      <c r="E12" s="62">
        <v>10</v>
      </c>
      <c r="F12" s="54"/>
      <c r="G12" s="43" t="s">
        <v>14</v>
      </c>
      <c r="H12" s="55">
        <f>E12</f>
        <v>10</v>
      </c>
      <c r="I12" s="85"/>
      <c r="J12" s="66"/>
    </row>
    <row r="13" spans="1:10" s="44" customFormat="1" ht="15.75" customHeight="1" x14ac:dyDescent="0.25">
      <c r="A13" s="103"/>
      <c r="B13" s="106"/>
      <c r="C13" s="60" t="s">
        <v>32</v>
      </c>
      <c r="D13" s="47" t="s">
        <v>36</v>
      </c>
      <c r="E13" s="62">
        <v>7</v>
      </c>
      <c r="F13" s="54"/>
      <c r="G13" s="43" t="s">
        <v>14</v>
      </c>
      <c r="H13" s="55">
        <f>E13</f>
        <v>7</v>
      </c>
      <c r="I13" s="85"/>
      <c r="J13" s="66"/>
    </row>
    <row r="14" spans="1:10" s="44" customFormat="1" ht="15.75" customHeight="1" x14ac:dyDescent="0.25">
      <c r="A14" s="103"/>
      <c r="B14" s="106"/>
      <c r="C14" s="60" t="s">
        <v>32</v>
      </c>
      <c r="D14" s="47" t="s">
        <v>18</v>
      </c>
      <c r="E14" s="62">
        <v>160</v>
      </c>
      <c r="F14" s="54">
        <v>0.6</v>
      </c>
      <c r="G14" s="43" t="s">
        <v>16</v>
      </c>
      <c r="H14" s="55">
        <f>ROUND(E14/F14,0)</f>
        <v>267</v>
      </c>
      <c r="I14" s="85"/>
      <c r="J14" s="66"/>
    </row>
    <row r="15" spans="1:10" s="44" customFormat="1" ht="15.75" customHeight="1" x14ac:dyDescent="0.25">
      <c r="A15" s="103"/>
      <c r="B15" s="106"/>
      <c r="C15" s="60" t="s">
        <v>32</v>
      </c>
      <c r="D15" s="47" t="s">
        <v>35</v>
      </c>
      <c r="E15" s="62">
        <v>6</v>
      </c>
      <c r="F15" s="54"/>
      <c r="G15" s="43" t="s">
        <v>14</v>
      </c>
      <c r="H15" s="55">
        <f>E15</f>
        <v>6</v>
      </c>
      <c r="I15" s="85"/>
      <c r="J15" s="66"/>
    </row>
    <row r="16" spans="1:10" s="44" customFormat="1" ht="15.75" customHeight="1" x14ac:dyDescent="0.25">
      <c r="A16" s="103"/>
      <c r="B16" s="106"/>
      <c r="C16" s="60" t="s">
        <v>32</v>
      </c>
      <c r="D16" s="47" t="s">
        <v>59</v>
      </c>
      <c r="E16" s="62">
        <v>160</v>
      </c>
      <c r="F16" s="54"/>
      <c r="G16" s="43" t="s">
        <v>14</v>
      </c>
      <c r="H16" s="55">
        <f>E16</f>
        <v>160</v>
      </c>
      <c r="I16" s="85"/>
      <c r="J16" s="66"/>
    </row>
    <row r="17" spans="1:10" s="44" customFormat="1" ht="15.75" customHeight="1" x14ac:dyDescent="0.25">
      <c r="A17" s="103"/>
      <c r="B17" s="106"/>
      <c r="C17" s="60" t="s">
        <v>32</v>
      </c>
      <c r="D17" s="47" t="s">
        <v>37</v>
      </c>
      <c r="E17" s="62">
        <v>730</v>
      </c>
      <c r="F17" s="54">
        <v>0.6</v>
      </c>
      <c r="G17" s="43" t="s">
        <v>16</v>
      </c>
      <c r="H17" s="55">
        <f>ROUND(E17/F17,0)</f>
        <v>1217</v>
      </c>
      <c r="I17" s="85"/>
      <c r="J17" s="66"/>
    </row>
    <row r="18" spans="1:10" s="44" customFormat="1" ht="15.75" customHeight="1" x14ac:dyDescent="0.25">
      <c r="A18" s="103"/>
      <c r="B18" s="106"/>
      <c r="C18" s="60" t="s">
        <v>32</v>
      </c>
      <c r="D18" s="47" t="s">
        <v>19</v>
      </c>
      <c r="E18" s="62">
        <v>729</v>
      </c>
      <c r="F18" s="54">
        <v>0.55000000000000004</v>
      </c>
      <c r="G18" s="43" t="s">
        <v>16</v>
      </c>
      <c r="H18" s="55">
        <f>ROUND(E18/F18,0)</f>
        <v>1325</v>
      </c>
      <c r="I18" s="85"/>
      <c r="J18" s="66"/>
    </row>
    <row r="19" spans="1:10" s="44" customFormat="1" ht="13.5" customHeight="1" x14ac:dyDescent="0.25">
      <c r="A19" s="103"/>
      <c r="B19" s="106"/>
      <c r="C19" s="107" t="s">
        <v>31</v>
      </c>
      <c r="D19" s="108"/>
      <c r="E19" s="63">
        <f>SUM(E8:E18)</f>
        <v>1840</v>
      </c>
      <c r="F19" s="53"/>
      <c r="G19" s="71"/>
      <c r="H19" s="72"/>
      <c r="I19" s="82"/>
      <c r="J19" s="73"/>
    </row>
    <row r="20" spans="1:10" s="44" customFormat="1" ht="15.75" customHeight="1" x14ac:dyDescent="0.25">
      <c r="A20" s="103"/>
      <c r="B20" s="105" t="s">
        <v>38</v>
      </c>
      <c r="C20" s="60" t="s">
        <v>32</v>
      </c>
      <c r="D20" s="41" t="s">
        <v>13</v>
      </c>
      <c r="E20" s="61">
        <v>0</v>
      </c>
      <c r="F20" s="67"/>
      <c r="G20" s="43" t="s">
        <v>14</v>
      </c>
      <c r="H20" s="55">
        <f>E20</f>
        <v>0</v>
      </c>
      <c r="I20" s="85"/>
      <c r="J20" s="66"/>
    </row>
    <row r="21" spans="1:10" s="44" customFormat="1" ht="15.75" customHeight="1" x14ac:dyDescent="0.25">
      <c r="A21" s="103"/>
      <c r="B21" s="105"/>
      <c r="C21" s="60" t="s">
        <v>32</v>
      </c>
      <c r="D21" s="41" t="s">
        <v>15</v>
      </c>
      <c r="E21" s="61">
        <v>25</v>
      </c>
      <c r="F21" s="67"/>
      <c r="G21" s="43" t="s">
        <v>14</v>
      </c>
      <c r="H21" s="55">
        <f>E21</f>
        <v>25</v>
      </c>
      <c r="I21" s="85"/>
      <c r="J21" s="66"/>
    </row>
    <row r="22" spans="1:10" s="44" customFormat="1" ht="15.75" customHeight="1" x14ac:dyDescent="0.25">
      <c r="A22" s="103"/>
      <c r="B22" s="105"/>
      <c r="C22" s="60" t="s">
        <v>32</v>
      </c>
      <c r="D22" s="47" t="s">
        <v>60</v>
      </c>
      <c r="E22" s="62">
        <v>20</v>
      </c>
      <c r="F22" s="54">
        <v>0.6</v>
      </c>
      <c r="G22" s="43" t="s">
        <v>16</v>
      </c>
      <c r="H22" s="55">
        <f>ROUND(E22/F22,0)</f>
        <v>33</v>
      </c>
      <c r="I22" s="85"/>
      <c r="J22" s="66"/>
    </row>
    <row r="23" spans="1:10" s="44" customFormat="1" ht="15.75" customHeight="1" x14ac:dyDescent="0.25">
      <c r="A23" s="103"/>
      <c r="B23" s="106"/>
      <c r="C23" s="60" t="s">
        <v>32</v>
      </c>
      <c r="D23" s="47" t="s">
        <v>17</v>
      </c>
      <c r="E23" s="62">
        <v>147</v>
      </c>
      <c r="F23" s="54">
        <v>0.6</v>
      </c>
      <c r="G23" s="43" t="s">
        <v>16</v>
      </c>
      <c r="H23" s="55">
        <f>ROUND(E23/F23,0)</f>
        <v>245</v>
      </c>
      <c r="I23" s="85"/>
      <c r="J23" s="66"/>
    </row>
    <row r="24" spans="1:10" s="44" customFormat="1" ht="15.75" customHeight="1" x14ac:dyDescent="0.25">
      <c r="A24" s="103"/>
      <c r="B24" s="106"/>
      <c r="C24" s="60" t="s">
        <v>32</v>
      </c>
      <c r="D24" s="47" t="s">
        <v>34</v>
      </c>
      <c r="E24" s="62">
        <v>92</v>
      </c>
      <c r="F24" s="54"/>
      <c r="G24" s="43" t="s">
        <v>14</v>
      </c>
      <c r="H24" s="55">
        <f>E24</f>
        <v>92</v>
      </c>
      <c r="I24" s="85"/>
      <c r="J24" s="66"/>
    </row>
    <row r="25" spans="1:10" s="44" customFormat="1" ht="15.75" customHeight="1" x14ac:dyDescent="0.25">
      <c r="A25" s="103"/>
      <c r="B25" s="106"/>
      <c r="C25" s="60" t="s">
        <v>32</v>
      </c>
      <c r="D25" s="47" t="s">
        <v>36</v>
      </c>
      <c r="E25" s="62">
        <v>30</v>
      </c>
      <c r="F25" s="54"/>
      <c r="G25" s="43" t="s">
        <v>14</v>
      </c>
      <c r="H25" s="55">
        <f>E25</f>
        <v>30</v>
      </c>
      <c r="I25" s="85"/>
      <c r="J25" s="66"/>
    </row>
    <row r="26" spans="1:10" s="44" customFormat="1" ht="15.75" customHeight="1" x14ac:dyDescent="0.25">
      <c r="A26" s="103"/>
      <c r="B26" s="106"/>
      <c r="C26" s="60" t="s">
        <v>32</v>
      </c>
      <c r="D26" s="47" t="s">
        <v>18</v>
      </c>
      <c r="E26" s="62">
        <v>20</v>
      </c>
      <c r="F26" s="54">
        <v>0.6</v>
      </c>
      <c r="G26" s="43" t="s">
        <v>16</v>
      </c>
      <c r="H26" s="55">
        <f>ROUND(E26/F26,0)</f>
        <v>33</v>
      </c>
      <c r="I26" s="85"/>
      <c r="J26" s="66"/>
    </row>
    <row r="27" spans="1:10" s="44" customFormat="1" ht="15.75" customHeight="1" x14ac:dyDescent="0.25">
      <c r="A27" s="103"/>
      <c r="B27" s="106"/>
      <c r="C27" s="60" t="s">
        <v>32</v>
      </c>
      <c r="D27" s="47" t="s">
        <v>35</v>
      </c>
      <c r="E27" s="62">
        <v>6</v>
      </c>
      <c r="F27" s="54"/>
      <c r="G27" s="43" t="s">
        <v>14</v>
      </c>
      <c r="H27" s="55">
        <f>E27</f>
        <v>6</v>
      </c>
      <c r="I27" s="85"/>
      <c r="J27" s="66"/>
    </row>
    <row r="28" spans="1:10" s="44" customFormat="1" ht="15.75" customHeight="1" x14ac:dyDescent="0.25">
      <c r="A28" s="103"/>
      <c r="B28" s="106"/>
      <c r="C28" s="60" t="s">
        <v>32</v>
      </c>
      <c r="D28" s="47" t="s">
        <v>59</v>
      </c>
      <c r="E28" s="62">
        <v>45</v>
      </c>
      <c r="F28" s="54"/>
      <c r="G28" s="43" t="s">
        <v>14</v>
      </c>
      <c r="H28" s="55">
        <f>E28</f>
        <v>45</v>
      </c>
      <c r="I28" s="85"/>
      <c r="J28" s="66"/>
    </row>
    <row r="29" spans="1:10" s="44" customFormat="1" ht="15.75" customHeight="1" x14ac:dyDescent="0.25">
      <c r="A29" s="103"/>
      <c r="B29" s="106"/>
      <c r="C29" s="60" t="s">
        <v>32</v>
      </c>
      <c r="D29" s="47" t="s">
        <v>37</v>
      </c>
      <c r="E29" s="62">
        <v>202</v>
      </c>
      <c r="F29" s="54">
        <v>0.6</v>
      </c>
      <c r="G29" s="43" t="s">
        <v>16</v>
      </c>
      <c r="H29" s="55">
        <f>ROUND(E29/F29,0)</f>
        <v>337</v>
      </c>
      <c r="I29" s="85"/>
      <c r="J29" s="66"/>
    </row>
    <row r="30" spans="1:10" s="44" customFormat="1" ht="15.75" customHeight="1" x14ac:dyDescent="0.25">
      <c r="A30" s="103"/>
      <c r="B30" s="106"/>
      <c r="C30" s="60" t="s">
        <v>32</v>
      </c>
      <c r="D30" s="47" t="s">
        <v>19</v>
      </c>
      <c r="E30" s="62">
        <v>202</v>
      </c>
      <c r="F30" s="54">
        <v>0.55000000000000004</v>
      </c>
      <c r="G30" s="43" t="s">
        <v>16</v>
      </c>
      <c r="H30" s="55">
        <f>ROUND(E30/F30,0)</f>
        <v>367</v>
      </c>
      <c r="I30" s="85"/>
      <c r="J30" s="66"/>
    </row>
    <row r="31" spans="1:10" s="44" customFormat="1" ht="13.5" customHeight="1" x14ac:dyDescent="0.25">
      <c r="A31" s="103"/>
      <c r="B31" s="106"/>
      <c r="C31" s="107" t="s">
        <v>39</v>
      </c>
      <c r="D31" s="108"/>
      <c r="E31" s="63">
        <f>SUM(E20:E30)</f>
        <v>789</v>
      </c>
      <c r="F31" s="53"/>
      <c r="G31" s="71"/>
      <c r="H31" s="72"/>
      <c r="I31" s="82"/>
      <c r="J31" s="73"/>
    </row>
    <row r="32" spans="1:10" s="44" customFormat="1" ht="15.75" customHeight="1" x14ac:dyDescent="0.25">
      <c r="A32" s="103"/>
      <c r="B32" s="105" t="s">
        <v>40</v>
      </c>
      <c r="C32" s="60" t="s">
        <v>32</v>
      </c>
      <c r="D32" s="41" t="s">
        <v>13</v>
      </c>
      <c r="E32" s="61">
        <v>0</v>
      </c>
      <c r="F32" s="67"/>
      <c r="G32" s="43" t="s">
        <v>14</v>
      </c>
      <c r="H32" s="55">
        <f>E32</f>
        <v>0</v>
      </c>
      <c r="I32" s="85"/>
      <c r="J32" s="66"/>
    </row>
    <row r="33" spans="1:10" s="44" customFormat="1" ht="15.75" customHeight="1" x14ac:dyDescent="0.25">
      <c r="A33" s="103"/>
      <c r="B33" s="105"/>
      <c r="C33" s="60" t="s">
        <v>32</v>
      </c>
      <c r="D33" s="41" t="s">
        <v>15</v>
      </c>
      <c r="E33" s="61">
        <v>2</v>
      </c>
      <c r="F33" s="67"/>
      <c r="G33" s="43" t="s">
        <v>14</v>
      </c>
      <c r="H33" s="55">
        <f>E33</f>
        <v>2</v>
      </c>
      <c r="I33" s="85"/>
      <c r="J33" s="66"/>
    </row>
    <row r="34" spans="1:10" s="44" customFormat="1" ht="15.75" customHeight="1" x14ac:dyDescent="0.25">
      <c r="A34" s="103"/>
      <c r="B34" s="105"/>
      <c r="C34" s="60" t="s">
        <v>32</v>
      </c>
      <c r="D34" s="47" t="s">
        <v>60</v>
      </c>
      <c r="E34" s="62">
        <v>1</v>
      </c>
      <c r="F34" s="54">
        <v>0.6</v>
      </c>
      <c r="G34" s="43" t="s">
        <v>16</v>
      </c>
      <c r="H34" s="55">
        <f>ROUND(E34/F34,0)</f>
        <v>2</v>
      </c>
      <c r="I34" s="85"/>
      <c r="J34" s="66"/>
    </row>
    <row r="35" spans="1:10" s="44" customFormat="1" ht="15.75" customHeight="1" x14ac:dyDescent="0.25">
      <c r="A35" s="103"/>
      <c r="B35" s="106"/>
      <c r="C35" s="60" t="s">
        <v>32</v>
      </c>
      <c r="D35" s="47" t="s">
        <v>17</v>
      </c>
      <c r="E35" s="62">
        <v>17</v>
      </c>
      <c r="F35" s="54">
        <v>0.6</v>
      </c>
      <c r="G35" s="43" t="s">
        <v>16</v>
      </c>
      <c r="H35" s="55">
        <f>ROUND(E35/F35,0)</f>
        <v>28</v>
      </c>
      <c r="I35" s="85"/>
      <c r="J35" s="66"/>
    </row>
    <row r="36" spans="1:10" s="44" customFormat="1" ht="15.75" customHeight="1" x14ac:dyDescent="0.25">
      <c r="A36" s="103"/>
      <c r="B36" s="106"/>
      <c r="C36" s="60" t="s">
        <v>32</v>
      </c>
      <c r="D36" s="47" t="s">
        <v>34</v>
      </c>
      <c r="E36" s="62">
        <v>5</v>
      </c>
      <c r="F36" s="54"/>
      <c r="G36" s="43" t="s">
        <v>14</v>
      </c>
      <c r="H36" s="55">
        <f>E36</f>
        <v>5</v>
      </c>
      <c r="I36" s="85"/>
      <c r="J36" s="66"/>
    </row>
    <row r="37" spans="1:10" s="44" customFormat="1" ht="15.75" customHeight="1" x14ac:dyDescent="0.25">
      <c r="A37" s="103"/>
      <c r="B37" s="106"/>
      <c r="C37" s="60" t="s">
        <v>32</v>
      </c>
      <c r="D37" s="47" t="s">
        <v>36</v>
      </c>
      <c r="E37" s="62">
        <v>5</v>
      </c>
      <c r="F37" s="54"/>
      <c r="G37" s="43" t="s">
        <v>14</v>
      </c>
      <c r="H37" s="55">
        <f>E37</f>
        <v>5</v>
      </c>
      <c r="I37" s="85"/>
      <c r="J37" s="66"/>
    </row>
    <row r="38" spans="1:10" s="44" customFormat="1" ht="15.75" customHeight="1" x14ac:dyDescent="0.25">
      <c r="A38" s="103"/>
      <c r="B38" s="106"/>
      <c r="C38" s="60" t="s">
        <v>32</v>
      </c>
      <c r="D38" s="47" t="s">
        <v>18</v>
      </c>
      <c r="E38" s="62">
        <v>2</v>
      </c>
      <c r="F38" s="54">
        <v>0.6</v>
      </c>
      <c r="G38" s="43" t="s">
        <v>16</v>
      </c>
      <c r="H38" s="55">
        <f>ROUND(E38/F38,0)</f>
        <v>3</v>
      </c>
      <c r="I38" s="85"/>
      <c r="J38" s="66"/>
    </row>
    <row r="39" spans="1:10" s="44" customFormat="1" ht="15.75" customHeight="1" x14ac:dyDescent="0.25">
      <c r="A39" s="103"/>
      <c r="B39" s="106"/>
      <c r="C39" s="60" t="s">
        <v>32</v>
      </c>
      <c r="D39" s="47" t="s">
        <v>35</v>
      </c>
      <c r="E39" s="62">
        <v>1</v>
      </c>
      <c r="F39" s="54"/>
      <c r="G39" s="43" t="s">
        <v>14</v>
      </c>
      <c r="H39" s="55">
        <f>E39</f>
        <v>1</v>
      </c>
      <c r="I39" s="85"/>
      <c r="J39" s="66"/>
    </row>
    <row r="40" spans="1:10" s="44" customFormat="1" ht="15.75" customHeight="1" x14ac:dyDescent="0.25">
      <c r="A40" s="103"/>
      <c r="B40" s="106"/>
      <c r="C40" s="60" t="s">
        <v>32</v>
      </c>
      <c r="D40" s="47" t="s">
        <v>59</v>
      </c>
      <c r="E40" s="62">
        <v>7</v>
      </c>
      <c r="F40" s="54"/>
      <c r="G40" s="43" t="s">
        <v>14</v>
      </c>
      <c r="H40" s="55">
        <f>E40</f>
        <v>7</v>
      </c>
      <c r="I40" s="85"/>
      <c r="J40" s="66"/>
    </row>
    <row r="41" spans="1:10" s="44" customFormat="1" ht="15.75" customHeight="1" x14ac:dyDescent="0.25">
      <c r="A41" s="103"/>
      <c r="B41" s="106"/>
      <c r="C41" s="60" t="s">
        <v>32</v>
      </c>
      <c r="D41" s="47" t="s">
        <v>37</v>
      </c>
      <c r="E41" s="62">
        <v>35</v>
      </c>
      <c r="F41" s="54">
        <v>0.6</v>
      </c>
      <c r="G41" s="43" t="s">
        <v>16</v>
      </c>
      <c r="H41" s="55">
        <f>ROUND(E41/F41,0)</f>
        <v>58</v>
      </c>
      <c r="I41" s="85"/>
      <c r="J41" s="66"/>
    </row>
    <row r="42" spans="1:10" s="44" customFormat="1" ht="15.75" customHeight="1" x14ac:dyDescent="0.25">
      <c r="A42" s="103"/>
      <c r="B42" s="106"/>
      <c r="C42" s="60" t="s">
        <v>32</v>
      </c>
      <c r="D42" s="47" t="s">
        <v>19</v>
      </c>
      <c r="E42" s="62">
        <v>35</v>
      </c>
      <c r="F42" s="54">
        <v>0.55000000000000004</v>
      </c>
      <c r="G42" s="43" t="s">
        <v>16</v>
      </c>
      <c r="H42" s="55">
        <f>ROUND(E42/F42,0)</f>
        <v>64</v>
      </c>
      <c r="I42" s="85"/>
      <c r="J42" s="66"/>
    </row>
    <row r="43" spans="1:10" s="44" customFormat="1" ht="13.5" customHeight="1" x14ac:dyDescent="0.25">
      <c r="A43" s="103"/>
      <c r="B43" s="106"/>
      <c r="C43" s="107" t="s">
        <v>41</v>
      </c>
      <c r="D43" s="108"/>
      <c r="E43" s="63">
        <f>SUM(E32:E42)</f>
        <v>110</v>
      </c>
      <c r="F43" s="53"/>
      <c r="G43" s="71"/>
      <c r="H43" s="72"/>
      <c r="I43" s="82"/>
      <c r="J43" s="73"/>
    </row>
    <row r="44" spans="1:10" s="44" customFormat="1" ht="15.75" customHeight="1" x14ac:dyDescent="0.25">
      <c r="A44" s="103"/>
      <c r="B44" s="105" t="s">
        <v>42</v>
      </c>
      <c r="C44" s="60" t="s">
        <v>32</v>
      </c>
      <c r="D44" s="41" t="s">
        <v>13</v>
      </c>
      <c r="E44" s="61">
        <v>0</v>
      </c>
      <c r="F44" s="67"/>
      <c r="G44" s="43" t="s">
        <v>14</v>
      </c>
      <c r="H44" s="55">
        <f>E44</f>
        <v>0</v>
      </c>
      <c r="I44" s="85"/>
      <c r="J44" s="66"/>
    </row>
    <row r="45" spans="1:10" s="44" customFormat="1" ht="15.75" customHeight="1" x14ac:dyDescent="0.25">
      <c r="A45" s="103"/>
      <c r="B45" s="105"/>
      <c r="C45" s="60" t="s">
        <v>32</v>
      </c>
      <c r="D45" s="41" t="s">
        <v>15</v>
      </c>
      <c r="E45" s="61">
        <v>2</v>
      </c>
      <c r="F45" s="67"/>
      <c r="G45" s="43" t="s">
        <v>14</v>
      </c>
      <c r="H45" s="55">
        <f>E45</f>
        <v>2</v>
      </c>
      <c r="I45" s="85"/>
      <c r="J45" s="66"/>
    </row>
    <row r="46" spans="1:10" s="44" customFormat="1" ht="15.75" customHeight="1" x14ac:dyDescent="0.25">
      <c r="A46" s="103"/>
      <c r="B46" s="105"/>
      <c r="C46" s="60" t="s">
        <v>32</v>
      </c>
      <c r="D46" s="47" t="s">
        <v>60</v>
      </c>
      <c r="E46" s="62">
        <v>2</v>
      </c>
      <c r="F46" s="54">
        <v>0.6</v>
      </c>
      <c r="G46" s="43" t="s">
        <v>16</v>
      </c>
      <c r="H46" s="55">
        <f>ROUND(E46/F46,0)</f>
        <v>3</v>
      </c>
      <c r="I46" s="85"/>
      <c r="J46" s="66"/>
    </row>
    <row r="47" spans="1:10" s="44" customFormat="1" ht="15.75" customHeight="1" x14ac:dyDescent="0.25">
      <c r="A47" s="103"/>
      <c r="B47" s="106"/>
      <c r="C47" s="60" t="s">
        <v>32</v>
      </c>
      <c r="D47" s="47" t="s">
        <v>17</v>
      </c>
      <c r="E47" s="62">
        <v>7</v>
      </c>
      <c r="F47" s="54">
        <v>0.6</v>
      </c>
      <c r="G47" s="43" t="s">
        <v>16</v>
      </c>
      <c r="H47" s="55">
        <f>ROUND(E47/F47,0)</f>
        <v>12</v>
      </c>
      <c r="I47" s="85"/>
      <c r="J47" s="66"/>
    </row>
    <row r="48" spans="1:10" s="44" customFormat="1" ht="15.75" customHeight="1" x14ac:dyDescent="0.25">
      <c r="A48" s="103"/>
      <c r="B48" s="106"/>
      <c r="C48" s="60" t="s">
        <v>32</v>
      </c>
      <c r="D48" s="47" t="s">
        <v>34</v>
      </c>
      <c r="E48" s="62">
        <v>0</v>
      </c>
      <c r="F48" s="54"/>
      <c r="G48" s="43" t="s">
        <v>14</v>
      </c>
      <c r="H48" s="55">
        <f>E48</f>
        <v>0</v>
      </c>
      <c r="I48" s="85"/>
      <c r="J48" s="66"/>
    </row>
    <row r="49" spans="1:10" s="44" customFormat="1" ht="15.75" customHeight="1" x14ac:dyDescent="0.25">
      <c r="A49" s="103"/>
      <c r="B49" s="106"/>
      <c r="C49" s="60" t="s">
        <v>32</v>
      </c>
      <c r="D49" s="47" t="s">
        <v>36</v>
      </c>
      <c r="E49" s="62">
        <v>0</v>
      </c>
      <c r="F49" s="54"/>
      <c r="G49" s="43" t="s">
        <v>14</v>
      </c>
      <c r="H49" s="55">
        <f>E49</f>
        <v>0</v>
      </c>
      <c r="I49" s="85"/>
      <c r="J49" s="66"/>
    </row>
    <row r="50" spans="1:10" s="44" customFormat="1" ht="15.75" customHeight="1" x14ac:dyDescent="0.25">
      <c r="A50" s="103"/>
      <c r="B50" s="106"/>
      <c r="C50" s="60" t="s">
        <v>32</v>
      </c>
      <c r="D50" s="47" t="s">
        <v>18</v>
      </c>
      <c r="E50" s="62">
        <v>32</v>
      </c>
      <c r="F50" s="54">
        <v>0.6</v>
      </c>
      <c r="G50" s="43" t="s">
        <v>16</v>
      </c>
      <c r="H50" s="55">
        <f>ROUND(E50/F50,0)</f>
        <v>53</v>
      </c>
      <c r="I50" s="85"/>
      <c r="J50" s="66"/>
    </row>
    <row r="51" spans="1:10" s="44" customFormat="1" ht="15.75" customHeight="1" x14ac:dyDescent="0.25">
      <c r="A51" s="103"/>
      <c r="B51" s="106"/>
      <c r="C51" s="60" t="s">
        <v>32</v>
      </c>
      <c r="D51" s="47" t="s">
        <v>35</v>
      </c>
      <c r="E51" s="62">
        <v>0</v>
      </c>
      <c r="F51" s="54"/>
      <c r="G51" s="43" t="s">
        <v>14</v>
      </c>
      <c r="H51" s="55">
        <f>E51</f>
        <v>0</v>
      </c>
      <c r="I51" s="85"/>
      <c r="J51" s="66"/>
    </row>
    <row r="52" spans="1:10" s="44" customFormat="1" ht="15.75" customHeight="1" x14ac:dyDescent="0.25">
      <c r="A52" s="103"/>
      <c r="B52" s="106"/>
      <c r="C52" s="60" t="s">
        <v>32</v>
      </c>
      <c r="D52" s="47" t="s">
        <v>59</v>
      </c>
      <c r="E52" s="62">
        <v>25</v>
      </c>
      <c r="F52" s="54"/>
      <c r="G52" s="43" t="s">
        <v>14</v>
      </c>
      <c r="H52" s="55">
        <f>E52</f>
        <v>25</v>
      </c>
      <c r="I52" s="85"/>
      <c r="J52" s="66"/>
    </row>
    <row r="53" spans="1:10" s="44" customFormat="1" ht="15.75" customHeight="1" x14ac:dyDescent="0.25">
      <c r="A53" s="103"/>
      <c r="B53" s="106"/>
      <c r="C53" s="60" t="s">
        <v>32</v>
      </c>
      <c r="D53" s="47" t="s">
        <v>37</v>
      </c>
      <c r="E53" s="62">
        <v>114</v>
      </c>
      <c r="F53" s="54">
        <v>0.6</v>
      </c>
      <c r="G53" s="43" t="s">
        <v>16</v>
      </c>
      <c r="H53" s="55">
        <f>ROUND(E53/F53,0)</f>
        <v>190</v>
      </c>
      <c r="I53" s="85"/>
      <c r="J53" s="66"/>
    </row>
    <row r="54" spans="1:10" s="44" customFormat="1" ht="15.75" customHeight="1" x14ac:dyDescent="0.25">
      <c r="A54" s="103"/>
      <c r="B54" s="106"/>
      <c r="C54" s="60" t="s">
        <v>32</v>
      </c>
      <c r="D54" s="47" t="s">
        <v>19</v>
      </c>
      <c r="E54" s="62">
        <v>113</v>
      </c>
      <c r="F54" s="54">
        <v>0.55000000000000004</v>
      </c>
      <c r="G54" s="43" t="s">
        <v>16</v>
      </c>
      <c r="H54" s="55">
        <f>ROUND(E54/F54,0)</f>
        <v>205</v>
      </c>
      <c r="I54" s="85"/>
      <c r="J54" s="66"/>
    </row>
    <row r="55" spans="1:10" s="44" customFormat="1" ht="13.5" customHeight="1" x14ac:dyDescent="0.25">
      <c r="A55" s="103"/>
      <c r="B55" s="106"/>
      <c r="C55" s="107" t="s">
        <v>43</v>
      </c>
      <c r="D55" s="108"/>
      <c r="E55" s="63">
        <f>SUM(E44:E54)</f>
        <v>295</v>
      </c>
      <c r="F55" s="53"/>
      <c r="G55" s="71"/>
      <c r="H55" s="72"/>
      <c r="I55" s="82"/>
      <c r="J55" s="73"/>
    </row>
    <row r="56" spans="1:10" s="44" customFormat="1" ht="15.75" customHeight="1" x14ac:dyDescent="0.25">
      <c r="A56" s="103"/>
      <c r="B56" s="106" t="s">
        <v>44</v>
      </c>
      <c r="C56" s="40" t="s">
        <v>32</v>
      </c>
      <c r="D56" s="41" t="s">
        <v>13</v>
      </c>
      <c r="E56" s="42">
        <v>0</v>
      </c>
      <c r="F56" s="53"/>
      <c r="G56" s="43" t="s">
        <v>14</v>
      </c>
      <c r="H56" s="55">
        <f>E56</f>
        <v>0</v>
      </c>
      <c r="I56" s="85"/>
      <c r="J56" s="66"/>
    </row>
    <row r="57" spans="1:10" s="44" customFormat="1" ht="15.75" customHeight="1" x14ac:dyDescent="0.25">
      <c r="A57" s="103"/>
      <c r="B57" s="106"/>
      <c r="C57" s="40" t="s">
        <v>46</v>
      </c>
      <c r="D57" s="41" t="s">
        <v>13</v>
      </c>
      <c r="E57" s="42">
        <v>0</v>
      </c>
      <c r="F57" s="53"/>
      <c r="G57" s="43" t="s">
        <v>14</v>
      </c>
      <c r="H57" s="55">
        <f>E57</f>
        <v>0</v>
      </c>
      <c r="I57" s="85"/>
      <c r="J57" s="66"/>
    </row>
    <row r="58" spans="1:10" s="44" customFormat="1" ht="12.75" customHeight="1" x14ac:dyDescent="0.25">
      <c r="A58" s="103"/>
      <c r="B58" s="106"/>
      <c r="C58" s="45"/>
      <c r="D58" s="46" t="s">
        <v>28</v>
      </c>
      <c r="E58" s="42">
        <f>SUM(E56:E57)</f>
        <v>0</v>
      </c>
      <c r="F58" s="53"/>
      <c r="G58" s="43"/>
      <c r="H58" s="56">
        <f>SUM(H56:H57)</f>
        <v>0</v>
      </c>
      <c r="I58" s="70"/>
      <c r="J58" s="59"/>
    </row>
    <row r="59" spans="1:10" s="44" customFormat="1" ht="15.75" customHeight="1" x14ac:dyDescent="0.25">
      <c r="A59" s="103"/>
      <c r="B59" s="106"/>
      <c r="C59" s="40" t="s">
        <v>32</v>
      </c>
      <c r="D59" s="41" t="s">
        <v>15</v>
      </c>
      <c r="E59" s="42">
        <v>16</v>
      </c>
      <c r="F59" s="53"/>
      <c r="G59" s="43" t="s">
        <v>14</v>
      </c>
      <c r="H59" s="55">
        <f>E59</f>
        <v>16</v>
      </c>
      <c r="I59" s="85"/>
      <c r="J59" s="66"/>
    </row>
    <row r="60" spans="1:10" s="44" customFormat="1" ht="15.75" customHeight="1" x14ac:dyDescent="0.25">
      <c r="A60" s="103"/>
      <c r="B60" s="106"/>
      <c r="C60" s="40" t="s">
        <v>46</v>
      </c>
      <c r="D60" s="41" t="s">
        <v>15</v>
      </c>
      <c r="E60" s="42">
        <v>0</v>
      </c>
      <c r="F60" s="53"/>
      <c r="G60" s="43" t="s">
        <v>14</v>
      </c>
      <c r="H60" s="55">
        <f>E60</f>
        <v>0</v>
      </c>
      <c r="I60" s="85"/>
      <c r="J60" s="66"/>
    </row>
    <row r="61" spans="1:10" s="44" customFormat="1" ht="12.75" customHeight="1" x14ac:dyDescent="0.25">
      <c r="A61" s="103"/>
      <c r="B61" s="106"/>
      <c r="C61" s="45"/>
      <c r="D61" s="46" t="s">
        <v>28</v>
      </c>
      <c r="E61" s="42">
        <f>SUM(E59:E60)</f>
        <v>16</v>
      </c>
      <c r="F61" s="53"/>
      <c r="G61" s="43"/>
      <c r="H61" s="56">
        <f>SUM(H59:H60)</f>
        <v>16</v>
      </c>
      <c r="I61" s="70"/>
      <c r="J61" s="59"/>
    </row>
    <row r="62" spans="1:10" s="44" customFormat="1" ht="15.75" customHeight="1" x14ac:dyDescent="0.25">
      <c r="A62" s="103"/>
      <c r="B62" s="106"/>
      <c r="C62" s="40" t="s">
        <v>32</v>
      </c>
      <c r="D62" s="47" t="s">
        <v>60</v>
      </c>
      <c r="E62" s="42">
        <v>10</v>
      </c>
      <c r="F62" s="54">
        <v>0.6</v>
      </c>
      <c r="G62" s="43" t="s">
        <v>16</v>
      </c>
      <c r="H62" s="55">
        <f>ROUND(E62/F62,0)</f>
        <v>17</v>
      </c>
      <c r="I62" s="85"/>
      <c r="J62" s="66"/>
    </row>
    <row r="63" spans="1:10" s="44" customFormat="1" ht="15.75" customHeight="1" x14ac:dyDescent="0.25">
      <c r="A63" s="103"/>
      <c r="B63" s="106"/>
      <c r="C63" s="40" t="s">
        <v>46</v>
      </c>
      <c r="D63" s="47" t="s">
        <v>60</v>
      </c>
      <c r="E63" s="42">
        <v>0</v>
      </c>
      <c r="F63" s="54">
        <v>0.6</v>
      </c>
      <c r="G63" s="43" t="s">
        <v>16</v>
      </c>
      <c r="H63" s="55">
        <f>ROUND(E63/F63,0)</f>
        <v>0</v>
      </c>
      <c r="I63" s="85"/>
      <c r="J63" s="66"/>
    </row>
    <row r="64" spans="1:10" s="44" customFormat="1" ht="12.75" customHeight="1" x14ac:dyDescent="0.25">
      <c r="A64" s="103"/>
      <c r="B64" s="106"/>
      <c r="C64" s="45"/>
      <c r="D64" s="46" t="s">
        <v>28</v>
      </c>
      <c r="E64" s="42">
        <f>SUM(E62:E63)</f>
        <v>10</v>
      </c>
      <c r="F64" s="54"/>
      <c r="G64" s="43"/>
      <c r="H64" s="56">
        <f>SUM(H62:H63)</f>
        <v>17</v>
      </c>
      <c r="I64" s="70"/>
      <c r="J64" s="59"/>
    </row>
    <row r="65" spans="1:10" s="44" customFormat="1" ht="15.75" customHeight="1" x14ac:dyDescent="0.25">
      <c r="A65" s="103"/>
      <c r="B65" s="106"/>
      <c r="C65" s="40" t="s">
        <v>32</v>
      </c>
      <c r="D65" s="47" t="s">
        <v>17</v>
      </c>
      <c r="E65" s="42">
        <v>144</v>
      </c>
      <c r="F65" s="54">
        <v>0.6</v>
      </c>
      <c r="G65" s="43" t="s">
        <v>16</v>
      </c>
      <c r="H65" s="55">
        <f>ROUND(E65/F65,0)</f>
        <v>240</v>
      </c>
      <c r="I65" s="85"/>
      <c r="J65" s="66"/>
    </row>
    <row r="66" spans="1:10" s="44" customFormat="1" ht="15.75" customHeight="1" x14ac:dyDescent="0.25">
      <c r="A66" s="103"/>
      <c r="B66" s="106"/>
      <c r="C66" s="40" t="s">
        <v>46</v>
      </c>
      <c r="D66" s="47" t="s">
        <v>17</v>
      </c>
      <c r="E66" s="42">
        <v>7</v>
      </c>
      <c r="F66" s="54">
        <v>0.6</v>
      </c>
      <c r="G66" s="43" t="s">
        <v>16</v>
      </c>
      <c r="H66" s="55">
        <f>ROUND(E66/F66,0)</f>
        <v>12</v>
      </c>
      <c r="I66" s="85"/>
      <c r="J66" s="66"/>
    </row>
    <row r="67" spans="1:10" s="44" customFormat="1" ht="12.75" customHeight="1" x14ac:dyDescent="0.25">
      <c r="A67" s="103"/>
      <c r="B67" s="106"/>
      <c r="C67" s="45"/>
      <c r="D67" s="46" t="s">
        <v>28</v>
      </c>
      <c r="E67" s="42">
        <f>SUM(E65:E66)</f>
        <v>151</v>
      </c>
      <c r="F67" s="54"/>
      <c r="G67" s="43"/>
      <c r="H67" s="56">
        <f>SUM(H65:H66)</f>
        <v>252</v>
      </c>
      <c r="I67" s="70"/>
      <c r="J67" s="59"/>
    </row>
    <row r="68" spans="1:10" s="44" customFormat="1" ht="15.75" customHeight="1" x14ac:dyDescent="0.25">
      <c r="A68" s="103"/>
      <c r="B68" s="106"/>
      <c r="C68" s="60" t="s">
        <v>32</v>
      </c>
      <c r="D68" s="47" t="s">
        <v>34</v>
      </c>
      <c r="E68" s="62">
        <v>59</v>
      </c>
      <c r="F68" s="54"/>
      <c r="G68" s="43" t="s">
        <v>14</v>
      </c>
      <c r="H68" s="55">
        <f>E68</f>
        <v>59</v>
      </c>
      <c r="I68" s="85"/>
      <c r="J68" s="66"/>
    </row>
    <row r="69" spans="1:10" s="44" customFormat="1" ht="15.75" customHeight="1" x14ac:dyDescent="0.25">
      <c r="A69" s="103"/>
      <c r="B69" s="106"/>
      <c r="C69" s="60" t="s">
        <v>32</v>
      </c>
      <c r="D69" s="47" t="s">
        <v>36</v>
      </c>
      <c r="E69" s="62">
        <v>13</v>
      </c>
      <c r="F69" s="54"/>
      <c r="G69" s="43" t="s">
        <v>14</v>
      </c>
      <c r="H69" s="55">
        <f>E69</f>
        <v>13</v>
      </c>
      <c r="I69" s="85"/>
      <c r="J69" s="66"/>
    </row>
    <row r="70" spans="1:10" s="44" customFormat="1" ht="15.75" customHeight="1" x14ac:dyDescent="0.25">
      <c r="A70" s="103"/>
      <c r="B70" s="106"/>
      <c r="C70" s="60" t="s">
        <v>32</v>
      </c>
      <c r="D70" s="47" t="s">
        <v>35</v>
      </c>
      <c r="E70" s="62">
        <v>2</v>
      </c>
      <c r="F70" s="54"/>
      <c r="G70" s="43" t="s">
        <v>14</v>
      </c>
      <c r="H70" s="55">
        <f>E70</f>
        <v>2</v>
      </c>
      <c r="I70" s="85"/>
      <c r="J70" s="66"/>
    </row>
    <row r="71" spans="1:10" s="44" customFormat="1" ht="12.75" customHeight="1" x14ac:dyDescent="0.25">
      <c r="A71" s="103"/>
      <c r="B71" s="106"/>
      <c r="C71" s="45"/>
      <c r="D71" s="46" t="s">
        <v>28</v>
      </c>
      <c r="E71" s="42">
        <f>SUM(E68:E70)</f>
        <v>74</v>
      </c>
      <c r="F71" s="54"/>
      <c r="G71" s="43"/>
      <c r="H71" s="56">
        <f>SUM(H69:H70)</f>
        <v>15</v>
      </c>
      <c r="I71" s="70"/>
      <c r="J71" s="79"/>
    </row>
    <row r="72" spans="1:10" s="44" customFormat="1" ht="15.75" customHeight="1" x14ac:dyDescent="0.25">
      <c r="A72" s="103"/>
      <c r="B72" s="106"/>
      <c r="C72" s="40" t="s">
        <v>32</v>
      </c>
      <c r="D72" s="47" t="s">
        <v>18</v>
      </c>
      <c r="E72" s="42">
        <v>23</v>
      </c>
      <c r="F72" s="54">
        <v>0.6</v>
      </c>
      <c r="G72" s="43" t="s">
        <v>16</v>
      </c>
      <c r="H72" s="55">
        <f>ROUND(E72/F72,0)</f>
        <v>38</v>
      </c>
      <c r="I72" s="85"/>
      <c r="J72" s="66"/>
    </row>
    <row r="73" spans="1:10" s="44" customFormat="1" ht="15.75" customHeight="1" x14ac:dyDescent="0.25">
      <c r="A73" s="103"/>
      <c r="B73" s="106"/>
      <c r="C73" s="40" t="s">
        <v>46</v>
      </c>
      <c r="D73" s="47" t="s">
        <v>18</v>
      </c>
      <c r="E73" s="42">
        <v>1</v>
      </c>
      <c r="F73" s="54">
        <v>0.6</v>
      </c>
      <c r="G73" s="43" t="s">
        <v>16</v>
      </c>
      <c r="H73" s="55">
        <f>ROUND(E73/F73,0)</f>
        <v>2</v>
      </c>
      <c r="I73" s="85"/>
      <c r="J73" s="66"/>
    </row>
    <row r="74" spans="1:10" s="44" customFormat="1" ht="12.75" customHeight="1" x14ac:dyDescent="0.25">
      <c r="A74" s="103"/>
      <c r="B74" s="106"/>
      <c r="C74" s="45"/>
      <c r="D74" s="46" t="s">
        <v>28</v>
      </c>
      <c r="E74" s="42">
        <f>SUM(E72:E73)</f>
        <v>24</v>
      </c>
      <c r="F74" s="54"/>
      <c r="G74" s="43"/>
      <c r="H74" s="56">
        <f>SUM(H72:H73)</f>
        <v>40</v>
      </c>
      <c r="I74" s="70"/>
      <c r="J74" s="59"/>
    </row>
    <row r="75" spans="1:10" s="44" customFormat="1" ht="15.75" customHeight="1" x14ac:dyDescent="0.25">
      <c r="A75" s="103"/>
      <c r="B75" s="106"/>
      <c r="C75" s="40" t="s">
        <v>32</v>
      </c>
      <c r="D75" s="47" t="s">
        <v>59</v>
      </c>
      <c r="E75" s="42">
        <v>60</v>
      </c>
      <c r="F75" s="54"/>
      <c r="G75" s="43" t="s">
        <v>14</v>
      </c>
      <c r="H75" s="55">
        <f t="shared" ref="H75:H76" si="1">E75</f>
        <v>60</v>
      </c>
      <c r="I75" s="85"/>
      <c r="J75" s="66"/>
    </row>
    <row r="76" spans="1:10" s="44" customFormat="1" ht="15.75" customHeight="1" x14ac:dyDescent="0.25">
      <c r="A76" s="103"/>
      <c r="B76" s="106"/>
      <c r="C76" s="40" t="s">
        <v>46</v>
      </c>
      <c r="D76" s="47" t="s">
        <v>59</v>
      </c>
      <c r="E76" s="42">
        <v>0</v>
      </c>
      <c r="F76" s="54"/>
      <c r="G76" s="43" t="s">
        <v>14</v>
      </c>
      <c r="H76" s="55">
        <f t="shared" si="1"/>
        <v>0</v>
      </c>
      <c r="I76" s="85"/>
      <c r="J76" s="66"/>
    </row>
    <row r="77" spans="1:10" s="44" customFormat="1" ht="12.75" customHeight="1" x14ac:dyDescent="0.25">
      <c r="A77" s="103"/>
      <c r="B77" s="106"/>
      <c r="C77" s="45"/>
      <c r="D77" s="46" t="s">
        <v>28</v>
      </c>
      <c r="E77" s="42">
        <f>SUM(E75:E76)</f>
        <v>60</v>
      </c>
      <c r="F77" s="54"/>
      <c r="G77" s="43"/>
      <c r="H77" s="56">
        <f>SUM(H75:H76)</f>
        <v>60</v>
      </c>
      <c r="I77" s="70"/>
      <c r="J77" s="59"/>
    </row>
    <row r="78" spans="1:10" s="44" customFormat="1" ht="15.75" customHeight="1" x14ac:dyDescent="0.25">
      <c r="A78" s="103"/>
      <c r="B78" s="106"/>
      <c r="C78" s="40" t="s">
        <v>32</v>
      </c>
      <c r="D78" s="47" t="s">
        <v>37</v>
      </c>
      <c r="E78" s="42">
        <v>265</v>
      </c>
      <c r="F78" s="54">
        <v>0.6</v>
      </c>
      <c r="G78" s="43" t="s">
        <v>16</v>
      </c>
      <c r="H78" s="55">
        <f>ROUND(E78/F78,0)</f>
        <v>442</v>
      </c>
      <c r="I78" s="85"/>
      <c r="J78" s="66"/>
    </row>
    <row r="79" spans="1:10" s="44" customFormat="1" ht="15.75" customHeight="1" x14ac:dyDescent="0.25">
      <c r="A79" s="103"/>
      <c r="B79" s="106"/>
      <c r="C79" s="40" t="s">
        <v>46</v>
      </c>
      <c r="D79" s="47" t="s">
        <v>37</v>
      </c>
      <c r="E79" s="42">
        <v>5</v>
      </c>
      <c r="F79" s="54">
        <v>0.6</v>
      </c>
      <c r="G79" s="43" t="s">
        <v>16</v>
      </c>
      <c r="H79" s="55">
        <f>ROUND(E79/F79,0)</f>
        <v>8</v>
      </c>
      <c r="I79" s="85"/>
      <c r="J79" s="66"/>
    </row>
    <row r="80" spans="1:10" s="44" customFormat="1" ht="12.75" customHeight="1" x14ac:dyDescent="0.25">
      <c r="A80" s="103"/>
      <c r="B80" s="106"/>
      <c r="C80" s="45"/>
      <c r="D80" s="46" t="s">
        <v>28</v>
      </c>
      <c r="E80" s="42">
        <f>SUM(E78:E79)</f>
        <v>270</v>
      </c>
      <c r="F80" s="54"/>
      <c r="G80" s="43"/>
      <c r="H80" s="56">
        <f>SUM(H78:H79)</f>
        <v>450</v>
      </c>
      <c r="I80" s="70"/>
      <c r="J80" s="59"/>
    </row>
    <row r="81" spans="1:13" s="44" customFormat="1" ht="15.75" customHeight="1" x14ac:dyDescent="0.25">
      <c r="A81" s="103"/>
      <c r="B81" s="106"/>
      <c r="C81" s="40" t="s">
        <v>32</v>
      </c>
      <c r="D81" s="47" t="s">
        <v>19</v>
      </c>
      <c r="E81" s="42">
        <v>264</v>
      </c>
      <c r="F81" s="54">
        <v>0.55000000000000004</v>
      </c>
      <c r="G81" s="43" t="s">
        <v>16</v>
      </c>
      <c r="H81" s="55">
        <f>ROUND(E81/F81,0)</f>
        <v>480</v>
      </c>
      <c r="I81" s="85"/>
      <c r="J81" s="66"/>
    </row>
    <row r="82" spans="1:13" s="44" customFormat="1" ht="15.75" customHeight="1" x14ac:dyDescent="0.25">
      <c r="A82" s="103"/>
      <c r="B82" s="106"/>
      <c r="C82" s="40" t="s">
        <v>46</v>
      </c>
      <c r="D82" s="47" t="s">
        <v>19</v>
      </c>
      <c r="E82" s="42">
        <v>6</v>
      </c>
      <c r="F82" s="54">
        <v>0.55000000000000004</v>
      </c>
      <c r="G82" s="43" t="s">
        <v>16</v>
      </c>
      <c r="H82" s="55">
        <f>ROUND(E82/F82,0)</f>
        <v>11</v>
      </c>
      <c r="I82" s="85"/>
      <c r="J82" s="66"/>
    </row>
    <row r="83" spans="1:13" s="44" customFormat="1" ht="12.75" customHeight="1" x14ac:dyDescent="0.25">
      <c r="A83" s="103"/>
      <c r="B83" s="106"/>
      <c r="C83" s="45"/>
      <c r="D83" s="46" t="s">
        <v>28</v>
      </c>
      <c r="E83" s="42">
        <f>SUM(E81:E82)</f>
        <v>270</v>
      </c>
      <c r="F83" s="53"/>
      <c r="G83" s="43"/>
      <c r="H83" s="56">
        <f>SUM(H81:H82)</f>
        <v>491</v>
      </c>
      <c r="I83" s="70"/>
      <c r="J83" s="59"/>
    </row>
    <row r="84" spans="1:13" s="44" customFormat="1" ht="13.5" customHeight="1" thickBot="1" x14ac:dyDescent="0.35">
      <c r="A84" s="103"/>
      <c r="B84" s="122"/>
      <c r="C84" s="123" t="s">
        <v>45</v>
      </c>
      <c r="D84" s="124"/>
      <c r="E84" s="80">
        <f>SUM(E83,E67,E58,E71,E80,E74,E61,E77,E64)</f>
        <v>875</v>
      </c>
      <c r="F84" s="81"/>
      <c r="G84" s="125"/>
      <c r="H84" s="126"/>
      <c r="I84" s="82"/>
      <c r="J84" s="86"/>
    </row>
    <row r="85" spans="1:13" s="25" customFormat="1" ht="13.5" customHeight="1" thickBot="1" x14ac:dyDescent="0.35">
      <c r="A85" s="104"/>
      <c r="B85" s="109" t="s">
        <v>64</v>
      </c>
      <c r="C85" s="110"/>
      <c r="D85" s="111"/>
      <c r="E85" s="26">
        <f>E84+E55+E43+E31+E19</f>
        <v>3909</v>
      </c>
      <c r="F85" s="74"/>
      <c r="G85" s="38"/>
      <c r="H85" s="27"/>
      <c r="I85" s="83"/>
      <c r="J85" s="84"/>
      <c r="K85" s="44"/>
      <c r="L85" s="44"/>
      <c r="M85" s="44"/>
    </row>
    <row r="86" spans="1:13" x14ac:dyDescent="0.3">
      <c r="A86" s="4"/>
      <c r="B86" s="4"/>
      <c r="C86" s="4"/>
      <c r="D86" s="4"/>
      <c r="E86" s="15"/>
      <c r="F86" s="15"/>
      <c r="G86" s="15"/>
      <c r="H86" s="13"/>
      <c r="I86" s="14"/>
      <c r="J86" s="3"/>
    </row>
    <row r="87" spans="1:13" x14ac:dyDescent="0.3">
      <c r="A87" s="14"/>
      <c r="B87" s="14"/>
      <c r="C87" s="14"/>
      <c r="D87" s="14"/>
      <c r="E87" s="14"/>
      <c r="F87" s="14"/>
      <c r="G87" s="14"/>
      <c r="H87" s="14"/>
      <c r="I87" s="14"/>
    </row>
    <row r="88" spans="1:13" x14ac:dyDescent="0.3">
      <c r="A88" s="14"/>
      <c r="B88" s="14"/>
      <c r="C88" s="14"/>
      <c r="D88" s="14"/>
      <c r="E88" s="14"/>
      <c r="F88" s="14"/>
      <c r="G88" s="14"/>
      <c r="H88" s="14"/>
      <c r="I88" s="14"/>
    </row>
    <row r="89" spans="1:13" x14ac:dyDescent="0.3">
      <c r="A89" s="138" t="s">
        <v>47</v>
      </c>
      <c r="B89" s="138"/>
      <c r="C89" s="138"/>
      <c r="D89" s="138"/>
      <c r="E89" s="11"/>
      <c r="F89" s="9"/>
      <c r="G89" s="87" t="s">
        <v>48</v>
      </c>
      <c r="H89" s="87"/>
      <c r="I89" s="9"/>
      <c r="J89" s="11"/>
    </row>
    <row r="90" spans="1:13" x14ac:dyDescent="0.3">
      <c r="A90" s="138" t="s">
        <v>49</v>
      </c>
      <c r="B90" s="138"/>
      <c r="C90" s="138"/>
      <c r="D90" s="138"/>
      <c r="E90" s="11"/>
      <c r="F90" s="9"/>
      <c r="G90" s="138" t="s">
        <v>55</v>
      </c>
      <c r="H90" s="138"/>
      <c r="I90" s="138"/>
      <c r="J90" s="11"/>
    </row>
    <row r="91" spans="1:13" ht="6" customHeight="1" x14ac:dyDescent="0.3">
      <c r="A91" s="87"/>
      <c r="B91" s="87"/>
      <c r="C91" s="87"/>
      <c r="D91" s="87"/>
      <c r="E91" s="11"/>
      <c r="F91" s="9"/>
      <c r="G91" s="87"/>
      <c r="H91" s="87"/>
      <c r="I91" s="87"/>
      <c r="J91" s="11"/>
    </row>
    <row r="92" spans="1:13" x14ac:dyDescent="0.3">
      <c r="A92" s="138" t="s">
        <v>50</v>
      </c>
      <c r="B92" s="138"/>
      <c r="C92" s="138"/>
      <c r="D92" s="87"/>
      <c r="E92" s="11"/>
      <c r="F92" s="9"/>
      <c r="G92" s="138" t="s">
        <v>51</v>
      </c>
      <c r="H92" s="138"/>
      <c r="I92" s="11"/>
      <c r="J92" s="11"/>
    </row>
    <row r="93" spans="1:13" hidden="1" x14ac:dyDescent="0.3">
      <c r="A93" s="87"/>
      <c r="B93" s="87"/>
      <c r="C93" s="87"/>
      <c r="D93" s="87"/>
      <c r="E93" s="11"/>
      <c r="F93" s="9"/>
      <c r="G93" s="11"/>
      <c r="H93" s="12"/>
      <c r="I93" s="11"/>
      <c r="J93" s="11"/>
    </row>
    <row r="94" spans="1:13" ht="14.4" customHeight="1" x14ac:dyDescent="0.3">
      <c r="A94" s="137" t="s">
        <v>52</v>
      </c>
      <c r="B94" s="137"/>
      <c r="C94" s="137"/>
      <c r="D94" s="137"/>
      <c r="E94" s="7"/>
      <c r="F94" s="9"/>
      <c r="G94" s="9"/>
      <c r="H94" s="137" t="s">
        <v>56</v>
      </c>
      <c r="I94" s="137"/>
      <c r="J94" s="137"/>
    </row>
    <row r="95" spans="1:13" x14ac:dyDescent="0.3">
      <c r="A95" s="76"/>
      <c r="B95" s="76"/>
      <c r="C95" s="77"/>
      <c r="D95" s="77"/>
      <c r="E95" s="7"/>
      <c r="F95" s="139"/>
      <c r="G95" s="139"/>
      <c r="H95" s="139"/>
      <c r="I95" s="11"/>
      <c r="J95" s="11"/>
    </row>
    <row r="96" spans="1:13" x14ac:dyDescent="0.3">
      <c r="A96" s="76"/>
      <c r="B96" s="76"/>
      <c r="C96" s="77"/>
      <c r="D96" s="77"/>
      <c r="E96" s="7"/>
      <c r="F96" s="75"/>
      <c r="G96" s="75"/>
      <c r="H96" s="75"/>
      <c r="I96" s="11"/>
      <c r="J96" s="11"/>
    </row>
    <row r="97" spans="1:10" x14ac:dyDescent="0.3">
      <c r="A97" s="88" t="s">
        <v>53</v>
      </c>
      <c r="B97" s="88"/>
      <c r="C97" s="88"/>
      <c r="D97" s="88"/>
      <c r="E97" s="11"/>
      <c r="F97" s="11"/>
      <c r="G97" s="11"/>
      <c r="H97" s="11"/>
      <c r="I97" s="11"/>
      <c r="J97" s="11"/>
    </row>
    <row r="98" spans="1:10" ht="14.4" customHeight="1" x14ac:dyDescent="0.3">
      <c r="A98" s="137" t="s">
        <v>54</v>
      </c>
      <c r="B98" s="137"/>
      <c r="C98" s="137"/>
      <c r="D98" s="137"/>
      <c r="E98" s="24"/>
      <c r="F98" s="11"/>
      <c r="G98" s="11"/>
      <c r="H98" s="11"/>
      <c r="I98" s="11"/>
      <c r="J98" s="11"/>
    </row>
  </sheetData>
  <mergeCells count="35">
    <mergeCell ref="G5:G6"/>
    <mergeCell ref="H5:H6"/>
    <mergeCell ref="A2:J2"/>
    <mergeCell ref="A3:J3"/>
    <mergeCell ref="I5:I6"/>
    <mergeCell ref="J5:J6"/>
    <mergeCell ref="A5:A6"/>
    <mergeCell ref="D4:E4"/>
    <mergeCell ref="D5:D6"/>
    <mergeCell ref="E5:E6"/>
    <mergeCell ref="F5:F6"/>
    <mergeCell ref="B5:B6"/>
    <mergeCell ref="C5:C6"/>
    <mergeCell ref="F95:H95"/>
    <mergeCell ref="A98:D98"/>
    <mergeCell ref="A90:D90"/>
    <mergeCell ref="G90:I90"/>
    <mergeCell ref="A92:C92"/>
    <mergeCell ref="G92:H92"/>
    <mergeCell ref="A94:D94"/>
    <mergeCell ref="B56:B84"/>
    <mergeCell ref="C84:D84"/>
    <mergeCell ref="G84:H84"/>
    <mergeCell ref="B85:D85"/>
    <mergeCell ref="H94:J94"/>
    <mergeCell ref="A89:D89"/>
    <mergeCell ref="A8:A85"/>
    <mergeCell ref="B8:B19"/>
    <mergeCell ref="C19:D19"/>
    <mergeCell ref="B20:B31"/>
    <mergeCell ref="C31:D31"/>
    <mergeCell ref="B32:B43"/>
    <mergeCell ref="C43:D43"/>
    <mergeCell ref="B44:B55"/>
    <mergeCell ref="C55:D55"/>
  </mergeCells>
  <pageMargins left="0.9055118110236221" right="0.31496062992125984" top="0.35433070866141736" bottom="0.35433070866141736" header="0" footer="0"/>
  <pageSetup paperSize="9" scale="5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23"/>
  <sheetViews>
    <sheetView topLeftCell="A4" workbookViewId="0">
      <selection activeCell="A2" sqref="A2:F23"/>
    </sheetView>
  </sheetViews>
  <sheetFormatPr defaultRowHeight="15.6" x14ac:dyDescent="0.3"/>
  <cols>
    <col min="1" max="1" width="17.33203125" style="18" customWidth="1"/>
    <col min="2" max="6" width="20.33203125" style="18" customWidth="1"/>
    <col min="7" max="9" width="8.88671875" style="18"/>
  </cols>
  <sheetData>
    <row r="2" spans="1:8" x14ac:dyDescent="0.3">
      <c r="A2" s="148" t="s">
        <v>4</v>
      </c>
      <c r="B2" s="148"/>
      <c r="C2" s="148"/>
      <c r="D2" s="148"/>
      <c r="E2" s="148"/>
      <c r="F2" s="148"/>
      <c r="G2" s="158"/>
      <c r="H2" s="158"/>
    </row>
    <row r="3" spans="1:8" x14ac:dyDescent="0.3">
      <c r="A3" s="149" t="s">
        <v>5</v>
      </c>
      <c r="B3" s="149"/>
      <c r="C3" s="149"/>
      <c r="D3" s="149"/>
      <c r="E3" s="149"/>
      <c r="F3" s="149"/>
      <c r="G3" s="157"/>
      <c r="H3" s="157"/>
    </row>
    <row r="4" spans="1:8" ht="31.2" customHeight="1" x14ac:dyDescent="0.3">
      <c r="A4" s="150" t="s">
        <v>63</v>
      </c>
      <c r="B4" s="150"/>
      <c r="C4" s="150"/>
      <c r="D4" s="150"/>
      <c r="E4" s="150"/>
      <c r="F4" s="150"/>
      <c r="G4" s="157"/>
      <c r="H4" s="157"/>
    </row>
    <row r="5" spans="1:8" ht="22.2" customHeight="1" x14ac:dyDescent="0.3">
      <c r="A5" s="149" t="s">
        <v>66</v>
      </c>
      <c r="B5" s="149"/>
      <c r="C5" s="149"/>
      <c r="D5" s="149"/>
      <c r="E5" s="149"/>
      <c r="F5" s="149"/>
      <c r="G5" s="157"/>
      <c r="H5" s="157"/>
    </row>
    <row r="6" spans="1:8" x14ac:dyDescent="0.3">
      <c r="A6" s="19"/>
      <c r="B6" s="19"/>
      <c r="C6" s="19"/>
      <c r="D6" s="19"/>
      <c r="E6" s="19"/>
      <c r="F6" s="19"/>
      <c r="G6" s="19"/>
      <c r="H6" s="19"/>
    </row>
    <row r="7" spans="1:8" x14ac:dyDescent="0.3">
      <c r="A7" s="19"/>
      <c r="B7" s="19"/>
      <c r="C7" s="19"/>
      <c r="D7" s="19"/>
      <c r="E7" s="19"/>
      <c r="F7" s="19"/>
      <c r="G7" s="19"/>
      <c r="H7" s="19"/>
    </row>
    <row r="8" spans="1:8" x14ac:dyDescent="0.3">
      <c r="A8" s="19"/>
      <c r="B8" s="19"/>
      <c r="C8" s="19"/>
      <c r="D8" s="19"/>
      <c r="E8" s="19"/>
      <c r="F8" s="19"/>
      <c r="G8" s="19"/>
      <c r="H8" s="19"/>
    </row>
    <row r="9" spans="1:8" ht="27.6" customHeight="1" x14ac:dyDescent="0.3">
      <c r="A9" s="154" t="s">
        <v>3</v>
      </c>
      <c r="B9" s="151" t="s">
        <v>58</v>
      </c>
      <c r="C9" s="152"/>
      <c r="D9" s="152"/>
      <c r="E9" s="153"/>
      <c r="F9" s="156" t="s">
        <v>12</v>
      </c>
      <c r="G9" s="19"/>
      <c r="H9" s="19"/>
    </row>
    <row r="10" spans="1:8" x14ac:dyDescent="0.3">
      <c r="A10" s="155"/>
      <c r="B10" s="22" t="s">
        <v>7</v>
      </c>
      <c r="C10" s="22" t="s">
        <v>8</v>
      </c>
      <c r="D10" s="22" t="s">
        <v>9</v>
      </c>
      <c r="E10" s="22" t="s">
        <v>10</v>
      </c>
      <c r="F10" s="155"/>
      <c r="G10" s="19"/>
      <c r="H10" s="19"/>
    </row>
    <row r="11" spans="1:8" ht="39.6" customHeight="1" x14ac:dyDescent="0.3">
      <c r="A11" s="23" t="s">
        <v>11</v>
      </c>
      <c r="B11" s="23">
        <v>1000</v>
      </c>
      <c r="C11" s="23">
        <v>0</v>
      </c>
      <c r="D11" s="23">
        <v>1000</v>
      </c>
      <c r="E11" s="23">
        <v>1909</v>
      </c>
      <c r="F11" s="23">
        <f>SUM(B11:E11)</f>
        <v>3909</v>
      </c>
      <c r="G11" s="19"/>
      <c r="H11" s="19"/>
    </row>
    <row r="12" spans="1:8" x14ac:dyDescent="0.3">
      <c r="A12" s="19"/>
      <c r="B12" s="19"/>
      <c r="C12" s="19"/>
      <c r="D12" s="19"/>
      <c r="E12" s="19"/>
      <c r="F12" s="19"/>
      <c r="G12" s="19"/>
      <c r="H12" s="19"/>
    </row>
    <row r="13" spans="1:8" x14ac:dyDescent="0.3">
      <c r="A13" s="20"/>
      <c r="B13" s="20"/>
      <c r="C13" s="20"/>
      <c r="D13" s="20"/>
      <c r="E13" s="20"/>
      <c r="F13" s="19"/>
      <c r="G13" s="20"/>
      <c r="H13" s="21"/>
    </row>
    <row r="14" spans="1:8" x14ac:dyDescent="0.3">
      <c r="A14" s="138" t="s">
        <v>47</v>
      </c>
      <c r="B14" s="138"/>
      <c r="C14" s="138"/>
      <c r="D14" s="138"/>
      <c r="E14" s="87" t="s">
        <v>48</v>
      </c>
      <c r="F14" s="87"/>
      <c r="G14" s="9"/>
      <c r="H14" s="11"/>
    </row>
    <row r="15" spans="1:8" x14ac:dyDescent="0.3">
      <c r="A15" s="138" t="s">
        <v>49</v>
      </c>
      <c r="B15" s="138"/>
      <c r="C15" s="138"/>
      <c r="D15" s="138"/>
      <c r="E15" s="87" t="s">
        <v>57</v>
      </c>
      <c r="F15" s="87"/>
      <c r="G15" s="87"/>
      <c r="H15" s="11"/>
    </row>
    <row r="16" spans="1:8" ht="6" customHeight="1" x14ac:dyDescent="0.3">
      <c r="A16" s="87"/>
      <c r="B16" s="87"/>
      <c r="C16" s="87"/>
      <c r="D16" s="87"/>
      <c r="E16" s="87"/>
      <c r="F16" s="87"/>
      <c r="G16" s="87"/>
      <c r="H16" s="11"/>
    </row>
    <row r="17" spans="1:10" x14ac:dyDescent="0.3">
      <c r="A17" s="138" t="s">
        <v>50</v>
      </c>
      <c r="B17" s="138"/>
      <c r="C17" s="138"/>
      <c r="D17" s="87"/>
      <c r="E17" s="87" t="s">
        <v>51</v>
      </c>
      <c r="F17" s="87"/>
      <c r="G17" s="11"/>
      <c r="H17" s="11"/>
    </row>
    <row r="18" spans="1:10" ht="11.4" customHeight="1" x14ac:dyDescent="0.3">
      <c r="A18" s="87"/>
      <c r="B18" s="87"/>
      <c r="C18" s="87"/>
      <c r="D18" s="87"/>
      <c r="E18" s="11"/>
      <c r="F18" s="12"/>
      <c r="G18" s="11"/>
      <c r="H18" s="11"/>
    </row>
    <row r="19" spans="1:10" ht="14.4" customHeight="1" x14ac:dyDescent="0.3">
      <c r="A19" s="137" t="s">
        <v>52</v>
      </c>
      <c r="B19" s="137"/>
      <c r="C19" s="137"/>
      <c r="D19" s="89"/>
      <c r="E19" s="9"/>
      <c r="F19" s="90" t="s">
        <v>56</v>
      </c>
      <c r="G19" s="78"/>
      <c r="H19" s="78"/>
    </row>
    <row r="20" spans="1:10" ht="14.4" x14ac:dyDescent="0.3">
      <c r="A20" s="76"/>
      <c r="B20" s="76"/>
      <c r="C20" s="77"/>
      <c r="D20" s="77"/>
      <c r="E20" s="7"/>
      <c r="F20" s="91"/>
      <c r="G20" s="91"/>
      <c r="H20" s="91"/>
      <c r="I20" s="11"/>
      <c r="J20" s="11"/>
    </row>
    <row r="21" spans="1:10" ht="14.4" x14ac:dyDescent="0.3">
      <c r="A21" s="76"/>
      <c r="B21" s="76"/>
      <c r="C21" s="77"/>
      <c r="D21" s="77"/>
      <c r="E21" s="7"/>
      <c r="F21" s="75"/>
      <c r="G21" s="75"/>
      <c r="H21" s="75"/>
      <c r="I21" s="11"/>
      <c r="J21" s="11"/>
    </row>
    <row r="22" spans="1:10" ht="14.4" x14ac:dyDescent="0.3">
      <c r="A22" s="88" t="s">
        <v>53</v>
      </c>
      <c r="B22" s="88"/>
      <c r="C22" s="88"/>
      <c r="D22" s="88"/>
      <c r="E22" s="11"/>
      <c r="F22" s="11"/>
      <c r="G22" s="11"/>
      <c r="H22" s="11"/>
      <c r="I22" s="11"/>
      <c r="J22" s="11"/>
    </row>
    <row r="23" spans="1:10" ht="14.4" customHeight="1" x14ac:dyDescent="0.3">
      <c r="A23" s="137" t="s">
        <v>54</v>
      </c>
      <c r="B23" s="137"/>
      <c r="C23" s="137"/>
      <c r="D23" s="89"/>
      <c r="E23" s="24"/>
      <c r="F23" s="11"/>
      <c r="G23" s="11"/>
      <c r="H23" s="11"/>
      <c r="I23" s="11"/>
      <c r="J23" s="11"/>
    </row>
  </sheetData>
  <mergeCells count="12">
    <mergeCell ref="A23:C23"/>
    <mergeCell ref="B9:E9"/>
    <mergeCell ref="A9:A10"/>
    <mergeCell ref="F9:F10"/>
    <mergeCell ref="A14:D14"/>
    <mergeCell ref="A15:D15"/>
    <mergeCell ref="A17:C17"/>
    <mergeCell ref="A19:C19"/>
    <mergeCell ref="A2:F2"/>
    <mergeCell ref="A3:F3"/>
    <mergeCell ref="A4:F4"/>
    <mergeCell ref="A5:F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Прил 1 нач цени</vt:lpstr>
      <vt:lpstr>Прил 2 дост цени</vt:lpstr>
      <vt:lpstr>Прил 3 График за изпълн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YUL BUDAKOV</cp:lastModifiedBy>
  <cp:lastPrinted>2024-12-20T08:52:03Z</cp:lastPrinted>
  <dcterms:created xsi:type="dcterms:W3CDTF">2019-10-11T07:43:52Z</dcterms:created>
  <dcterms:modified xsi:type="dcterms:W3CDTF">2024-12-20T08:52:26Z</dcterms:modified>
</cp:coreProperties>
</file>