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дежда\Ползване\Процедури по Наредбата\2025\Добив общо основание\1. Добив общо основание-25-2-1--6\документи\"/>
    </mc:Choice>
  </mc:AlternateContent>
  <xr:revisionPtr revIDLastSave="0" documentId="13_ncr:1_{AEE449F5-7661-45F5-A062-CD8BC4E78A88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25-2-1" sheetId="48" r:id="rId1"/>
    <sheet name="25-2-2" sheetId="49" r:id="rId2"/>
    <sheet name="25-2-3" sheetId="50" r:id="rId3"/>
    <sheet name="25-2-4" sheetId="51" r:id="rId4"/>
    <sheet name="25-2-5" sheetId="52" r:id="rId5"/>
    <sheet name="25-2-6" sheetId="5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4" i="53" l="1"/>
  <c r="L46" i="52"/>
  <c r="L30" i="51"/>
  <c r="L101" i="50"/>
  <c r="L38" i="49"/>
  <c r="L51" i="48"/>
  <c r="L52" i="53"/>
  <c r="L44" i="52"/>
  <c r="L28" i="51"/>
  <c r="L36" i="49"/>
  <c r="L49" i="48"/>
  <c r="H50" i="53"/>
  <c r="H49" i="53"/>
  <c r="H48" i="53"/>
  <c r="H47" i="53"/>
  <c r="H46" i="53"/>
  <c r="H42" i="53"/>
  <c r="H41" i="53"/>
  <c r="H40" i="53"/>
  <c r="H39" i="53"/>
  <c r="H38" i="53"/>
  <c r="H33" i="53"/>
  <c r="H32" i="53"/>
  <c r="H30" i="53"/>
  <c r="H29" i="53"/>
  <c r="H27" i="53"/>
  <c r="H26" i="53"/>
  <c r="H24" i="53"/>
  <c r="H23" i="53"/>
  <c r="H21" i="53"/>
  <c r="H20" i="53"/>
  <c r="H12" i="53"/>
  <c r="H11" i="53"/>
  <c r="H10" i="53"/>
  <c r="H9" i="53"/>
  <c r="H8" i="53"/>
  <c r="H42" i="52"/>
  <c r="H41" i="52"/>
  <c r="H40" i="52"/>
  <c r="H39" i="52"/>
  <c r="H38" i="52"/>
  <c r="H33" i="52"/>
  <c r="H32" i="52"/>
  <c r="H30" i="52"/>
  <c r="H29" i="52"/>
  <c r="H27" i="52"/>
  <c r="H26" i="52"/>
  <c r="H24" i="52"/>
  <c r="H23" i="52"/>
  <c r="H21" i="52"/>
  <c r="H20" i="52"/>
  <c r="H12" i="52"/>
  <c r="H11" i="52"/>
  <c r="H10" i="52"/>
  <c r="H9" i="52"/>
  <c r="H8" i="52"/>
  <c r="H25" i="51"/>
  <c r="H24" i="51"/>
  <c r="H22" i="51"/>
  <c r="H21" i="51"/>
  <c r="H19" i="51"/>
  <c r="H18" i="51"/>
  <c r="H16" i="51"/>
  <c r="H15" i="51"/>
  <c r="H13" i="51"/>
  <c r="H12" i="51"/>
  <c r="H96" i="50"/>
  <c r="H95" i="50"/>
  <c r="H94" i="50"/>
  <c r="H92" i="50"/>
  <c r="H91" i="50"/>
  <c r="H90" i="50"/>
  <c r="H88" i="50"/>
  <c r="H87" i="50"/>
  <c r="H86" i="50"/>
  <c r="H84" i="50"/>
  <c r="H83" i="50"/>
  <c r="H82" i="50"/>
  <c r="H80" i="50"/>
  <c r="H79" i="50"/>
  <c r="H78" i="50"/>
  <c r="H67" i="50"/>
  <c r="H66" i="50"/>
  <c r="H65" i="50"/>
  <c r="H63" i="50"/>
  <c r="H62" i="50"/>
  <c r="H61" i="50"/>
  <c r="H59" i="50"/>
  <c r="H58" i="50"/>
  <c r="H57" i="50"/>
  <c r="H55" i="50"/>
  <c r="H54" i="50"/>
  <c r="H53" i="50"/>
  <c r="H51" i="50"/>
  <c r="H50" i="50"/>
  <c r="H49" i="50"/>
  <c r="H38" i="50"/>
  <c r="H37" i="50"/>
  <c r="H36" i="50"/>
  <c r="H35" i="50"/>
  <c r="H33" i="50"/>
  <c r="H32" i="50"/>
  <c r="H31" i="50"/>
  <c r="H30" i="50"/>
  <c r="H28" i="50"/>
  <c r="H27" i="50"/>
  <c r="H26" i="50"/>
  <c r="H25" i="50"/>
  <c r="H23" i="50"/>
  <c r="H22" i="50"/>
  <c r="H21" i="50"/>
  <c r="H20" i="50"/>
  <c r="H18" i="50"/>
  <c r="H17" i="50"/>
  <c r="H16" i="50"/>
  <c r="H15" i="50"/>
  <c r="H34" i="49"/>
  <c r="H33" i="49"/>
  <c r="H32" i="49"/>
  <c r="H31" i="49"/>
  <c r="H30" i="49"/>
  <c r="H25" i="49"/>
  <c r="H24" i="49"/>
  <c r="H22" i="49"/>
  <c r="H21" i="49"/>
  <c r="H19" i="49"/>
  <c r="H18" i="49"/>
  <c r="H16" i="49"/>
  <c r="H15" i="49"/>
  <c r="H13" i="49"/>
  <c r="H12" i="49"/>
  <c r="H46" i="48"/>
  <c r="H45" i="48"/>
  <c r="H44" i="48"/>
  <c r="H43" i="48"/>
  <c r="H42" i="48"/>
  <c r="H40" i="48"/>
  <c r="H39" i="48"/>
  <c r="H38" i="48"/>
  <c r="H37" i="48"/>
  <c r="H36" i="48"/>
  <c r="H34" i="48"/>
  <c r="H33" i="48"/>
  <c r="H32" i="48"/>
  <c r="H31" i="48"/>
  <c r="H30" i="48"/>
  <c r="H28" i="48"/>
  <c r="H27" i="48"/>
  <c r="H26" i="48"/>
  <c r="H25" i="48"/>
  <c r="H24" i="48"/>
  <c r="H19" i="48"/>
  <c r="H20" i="48"/>
  <c r="H21" i="48"/>
  <c r="H22" i="48"/>
  <c r="H18" i="48"/>
  <c r="E44" i="52" l="1"/>
  <c r="E9" i="50"/>
  <c r="E43" i="53" l="1"/>
  <c r="J42" i="53"/>
  <c r="J41" i="53"/>
  <c r="J40" i="53"/>
  <c r="J39" i="53"/>
  <c r="J38" i="53"/>
  <c r="H37" i="53"/>
  <c r="J37" i="53" s="1"/>
  <c r="H36" i="53"/>
  <c r="J36" i="53" s="1"/>
  <c r="E16" i="53"/>
  <c r="E51" i="53"/>
  <c r="J50" i="53"/>
  <c r="J49" i="53"/>
  <c r="J48" i="53"/>
  <c r="J47" i="53"/>
  <c r="J46" i="53"/>
  <c r="H45" i="53"/>
  <c r="J45" i="53" s="1"/>
  <c r="H44" i="53"/>
  <c r="J44" i="53" s="1"/>
  <c r="E34" i="53"/>
  <c r="J33" i="53"/>
  <c r="J32" i="53"/>
  <c r="E31" i="53"/>
  <c r="J30" i="53"/>
  <c r="J29" i="53"/>
  <c r="E28" i="53"/>
  <c r="J26" i="53"/>
  <c r="E25" i="53"/>
  <c r="J24" i="53"/>
  <c r="E22" i="53"/>
  <c r="J21" i="53"/>
  <c r="E19" i="53"/>
  <c r="H18" i="53"/>
  <c r="J18" i="53" s="1"/>
  <c r="H17" i="53"/>
  <c r="H15" i="53"/>
  <c r="J15" i="53" s="1"/>
  <c r="H14" i="53"/>
  <c r="J14" i="53" s="1"/>
  <c r="E13" i="53"/>
  <c r="J12" i="53"/>
  <c r="J11" i="53"/>
  <c r="J10" i="53"/>
  <c r="J9" i="53"/>
  <c r="J8" i="53"/>
  <c r="H7" i="53"/>
  <c r="J7" i="53" s="1"/>
  <c r="H6" i="53"/>
  <c r="J6" i="53" s="1"/>
  <c r="B5" i="53"/>
  <c r="C5" i="53" s="1"/>
  <c r="D5" i="53" s="1"/>
  <c r="E5" i="53" s="1"/>
  <c r="F5" i="53" s="1"/>
  <c r="G5" i="53" s="1"/>
  <c r="H5" i="53" s="1"/>
  <c r="I5" i="53" s="1"/>
  <c r="J5" i="53" s="1"/>
  <c r="E13" i="52"/>
  <c r="J12" i="52"/>
  <c r="J11" i="52"/>
  <c r="J10" i="52"/>
  <c r="J9" i="52"/>
  <c r="J8" i="52"/>
  <c r="H7" i="52"/>
  <c r="J7" i="52" s="1"/>
  <c r="H6" i="52"/>
  <c r="J6" i="52" s="1"/>
  <c r="E43" i="52"/>
  <c r="J42" i="52"/>
  <c r="J41" i="52"/>
  <c r="J40" i="52"/>
  <c r="J39" i="52"/>
  <c r="J38" i="52"/>
  <c r="H37" i="52"/>
  <c r="J37" i="52" s="1"/>
  <c r="H36" i="52"/>
  <c r="J36" i="52" s="1"/>
  <c r="E34" i="52"/>
  <c r="J33" i="52"/>
  <c r="J32" i="52"/>
  <c r="E31" i="52"/>
  <c r="J30" i="52"/>
  <c r="J29" i="52"/>
  <c r="J31" i="52" s="1"/>
  <c r="E28" i="52"/>
  <c r="J27" i="52"/>
  <c r="E25" i="52"/>
  <c r="J24" i="52"/>
  <c r="E22" i="52"/>
  <c r="J21" i="52"/>
  <c r="H22" i="52"/>
  <c r="E19" i="52"/>
  <c r="H18" i="52"/>
  <c r="J18" i="52" s="1"/>
  <c r="H17" i="52"/>
  <c r="E16" i="52"/>
  <c r="H15" i="52"/>
  <c r="J15" i="52" s="1"/>
  <c r="H14" i="52"/>
  <c r="B5" i="52"/>
  <c r="C5" i="52" s="1"/>
  <c r="D5" i="52" s="1"/>
  <c r="E5" i="52" s="1"/>
  <c r="F5" i="52" s="1"/>
  <c r="G5" i="52" s="1"/>
  <c r="H5" i="52" s="1"/>
  <c r="I5" i="52" s="1"/>
  <c r="J5" i="52" s="1"/>
  <c r="E26" i="51"/>
  <c r="J25" i="51"/>
  <c r="J24" i="51"/>
  <c r="E23" i="51"/>
  <c r="J21" i="51"/>
  <c r="E20" i="51"/>
  <c r="J19" i="51"/>
  <c r="J18" i="51"/>
  <c r="E17" i="51"/>
  <c r="J16" i="51"/>
  <c r="H17" i="51"/>
  <c r="E14" i="51"/>
  <c r="J13" i="51"/>
  <c r="E11" i="51"/>
  <c r="H10" i="51"/>
  <c r="J10" i="51" s="1"/>
  <c r="H9" i="51"/>
  <c r="H11" i="51" s="1"/>
  <c r="E8" i="51"/>
  <c r="H7" i="51"/>
  <c r="J7" i="51" s="1"/>
  <c r="H6" i="51"/>
  <c r="J6" i="51" s="1"/>
  <c r="B5" i="51"/>
  <c r="C5" i="51" s="1"/>
  <c r="D5" i="51" s="1"/>
  <c r="E5" i="51" s="1"/>
  <c r="F5" i="51" s="1"/>
  <c r="G5" i="51" s="1"/>
  <c r="H5" i="51" s="1"/>
  <c r="I5" i="51" s="1"/>
  <c r="J5" i="51" s="1"/>
  <c r="E39" i="50"/>
  <c r="J37" i="50"/>
  <c r="J36" i="50"/>
  <c r="J35" i="50"/>
  <c r="E34" i="50"/>
  <c r="J33" i="50"/>
  <c r="J32" i="50"/>
  <c r="J31" i="50"/>
  <c r="E29" i="50"/>
  <c r="J28" i="50"/>
  <c r="J27" i="50"/>
  <c r="J26" i="50"/>
  <c r="E24" i="50"/>
  <c r="J23" i="50"/>
  <c r="J22" i="50"/>
  <c r="J21" i="50"/>
  <c r="J20" i="50"/>
  <c r="E19" i="50"/>
  <c r="J18" i="50"/>
  <c r="J17" i="50"/>
  <c r="J16" i="50"/>
  <c r="J15" i="50"/>
  <c r="E14" i="50"/>
  <c r="H13" i="50"/>
  <c r="J13" i="50" s="1"/>
  <c r="H12" i="50"/>
  <c r="J12" i="50" s="1"/>
  <c r="H11" i="50"/>
  <c r="J11" i="50" s="1"/>
  <c r="H10" i="50"/>
  <c r="H8" i="50"/>
  <c r="J8" i="50" s="1"/>
  <c r="H7" i="50"/>
  <c r="J7" i="50" s="1"/>
  <c r="H6" i="50"/>
  <c r="J6" i="50" s="1"/>
  <c r="H5" i="50"/>
  <c r="E35" i="49"/>
  <c r="J34" i="49"/>
  <c r="J33" i="49"/>
  <c r="J32" i="49"/>
  <c r="J31" i="49"/>
  <c r="J30" i="49"/>
  <c r="H29" i="49"/>
  <c r="J29" i="49" s="1"/>
  <c r="H28" i="49"/>
  <c r="J28" i="49" s="1"/>
  <c r="E47" i="48"/>
  <c r="J46" i="48"/>
  <c r="J45" i="48"/>
  <c r="J44" i="48"/>
  <c r="J43" i="48"/>
  <c r="E41" i="48"/>
  <c r="J40" i="48"/>
  <c r="J39" i="48"/>
  <c r="J37" i="48"/>
  <c r="J36" i="48"/>
  <c r="E35" i="48"/>
  <c r="J34" i="48"/>
  <c r="J33" i="48"/>
  <c r="J32" i="48"/>
  <c r="J31" i="48"/>
  <c r="E29" i="48"/>
  <c r="J28" i="48"/>
  <c r="J27" i="48"/>
  <c r="J26" i="48"/>
  <c r="J25" i="48"/>
  <c r="E23" i="48"/>
  <c r="J22" i="48"/>
  <c r="J21" i="48"/>
  <c r="J20" i="48"/>
  <c r="J19" i="48"/>
  <c r="J18" i="48"/>
  <c r="E17" i="48"/>
  <c r="H16" i="48"/>
  <c r="J16" i="48" s="1"/>
  <c r="H15" i="48"/>
  <c r="J15" i="48" s="1"/>
  <c r="H14" i="48"/>
  <c r="J14" i="48" s="1"/>
  <c r="H13" i="48"/>
  <c r="J13" i="48" s="1"/>
  <c r="H12" i="48"/>
  <c r="E11" i="48"/>
  <c r="H10" i="48"/>
  <c r="J10" i="48" s="1"/>
  <c r="H9" i="48"/>
  <c r="J9" i="48" s="1"/>
  <c r="J8" i="48"/>
  <c r="H8" i="48"/>
  <c r="H7" i="48"/>
  <c r="J7" i="48" s="1"/>
  <c r="H6" i="48"/>
  <c r="E97" i="50"/>
  <c r="J96" i="50"/>
  <c r="J95" i="50"/>
  <c r="J94" i="50"/>
  <c r="E93" i="50"/>
  <c r="J92" i="50"/>
  <c r="J90" i="50"/>
  <c r="E89" i="50"/>
  <c r="J88" i="50"/>
  <c r="J87" i="50"/>
  <c r="J86" i="50"/>
  <c r="E85" i="50"/>
  <c r="J84" i="50"/>
  <c r="J83" i="50"/>
  <c r="J82" i="50"/>
  <c r="E81" i="50"/>
  <c r="J80" i="50"/>
  <c r="J79" i="50"/>
  <c r="E77" i="50"/>
  <c r="H76" i="50"/>
  <c r="J76" i="50" s="1"/>
  <c r="H75" i="50"/>
  <c r="J75" i="50" s="1"/>
  <c r="H74" i="50"/>
  <c r="J74" i="50" s="1"/>
  <c r="E73" i="50"/>
  <c r="H72" i="50"/>
  <c r="J72" i="50" s="1"/>
  <c r="H71" i="50"/>
  <c r="J71" i="50" s="1"/>
  <c r="H70" i="50"/>
  <c r="J70" i="50" s="1"/>
  <c r="E68" i="50"/>
  <c r="J67" i="50"/>
  <c r="J66" i="50"/>
  <c r="E64" i="50"/>
  <c r="J63" i="50"/>
  <c r="J62" i="50"/>
  <c r="E60" i="50"/>
  <c r="J59" i="50"/>
  <c r="J58" i="50"/>
  <c r="J57" i="50"/>
  <c r="E56" i="50"/>
  <c r="J55" i="50"/>
  <c r="J54" i="50"/>
  <c r="J53" i="50"/>
  <c r="E52" i="50"/>
  <c r="J51" i="50"/>
  <c r="J50" i="50"/>
  <c r="J49" i="50"/>
  <c r="E48" i="50"/>
  <c r="H47" i="50"/>
  <c r="J47" i="50" s="1"/>
  <c r="H46" i="50"/>
  <c r="J46" i="50" s="1"/>
  <c r="H45" i="50"/>
  <c r="E44" i="50"/>
  <c r="H43" i="50"/>
  <c r="J43" i="50" s="1"/>
  <c r="H42" i="50"/>
  <c r="J42" i="50" s="1"/>
  <c r="H41" i="50"/>
  <c r="J41" i="50" s="1"/>
  <c r="B4" i="50"/>
  <c r="C4" i="50" s="1"/>
  <c r="D4" i="50" s="1"/>
  <c r="E4" i="50" s="1"/>
  <c r="F4" i="50" s="1"/>
  <c r="G4" i="50" s="1"/>
  <c r="H4" i="50" s="1"/>
  <c r="I4" i="50" s="1"/>
  <c r="J4" i="50" s="1"/>
  <c r="E26" i="49"/>
  <c r="J25" i="49"/>
  <c r="E23" i="49"/>
  <c r="J22" i="49"/>
  <c r="J21" i="49"/>
  <c r="E20" i="49"/>
  <c r="J19" i="49"/>
  <c r="E17" i="49"/>
  <c r="J16" i="49"/>
  <c r="E14" i="49"/>
  <c r="J13" i="49"/>
  <c r="E11" i="49"/>
  <c r="H10" i="49"/>
  <c r="J10" i="49" s="1"/>
  <c r="H9" i="49"/>
  <c r="J9" i="49" s="1"/>
  <c r="E8" i="49"/>
  <c r="H7" i="49"/>
  <c r="J7" i="49" s="1"/>
  <c r="H6" i="49"/>
  <c r="B5" i="49"/>
  <c r="C5" i="49" s="1"/>
  <c r="D5" i="49" s="1"/>
  <c r="E5" i="49" s="1"/>
  <c r="F5" i="49" s="1"/>
  <c r="G5" i="49" s="1"/>
  <c r="H5" i="49" s="1"/>
  <c r="I5" i="49" s="1"/>
  <c r="J5" i="49" s="1"/>
  <c r="B5" i="48"/>
  <c r="C5" i="48" s="1"/>
  <c r="D5" i="48" s="1"/>
  <c r="E5" i="48" s="1"/>
  <c r="F5" i="48" s="1"/>
  <c r="G5" i="48" s="1"/>
  <c r="H5" i="48" s="1"/>
  <c r="I5" i="48" s="1"/>
  <c r="J5" i="48" s="1"/>
  <c r="H9" i="50" l="1"/>
  <c r="H19" i="52"/>
  <c r="H16" i="52"/>
  <c r="J20" i="51"/>
  <c r="H28" i="52"/>
  <c r="H47" i="48"/>
  <c r="J43" i="53"/>
  <c r="J31" i="53"/>
  <c r="H28" i="53"/>
  <c r="H16" i="53"/>
  <c r="J34" i="53"/>
  <c r="H22" i="53"/>
  <c r="E35" i="53"/>
  <c r="E52" i="53" s="1"/>
  <c r="J16" i="53"/>
  <c r="J51" i="53"/>
  <c r="H19" i="53"/>
  <c r="H25" i="53"/>
  <c r="J13" i="53"/>
  <c r="J23" i="53"/>
  <c r="J25" i="53" s="1"/>
  <c r="J20" i="53"/>
  <c r="J22" i="53" s="1"/>
  <c r="J27" i="53"/>
  <c r="J28" i="53" s="1"/>
  <c r="H34" i="53"/>
  <c r="J17" i="53"/>
  <c r="J19" i="53" s="1"/>
  <c r="H31" i="53"/>
  <c r="J13" i="52"/>
  <c r="J14" i="52"/>
  <c r="J16" i="52" s="1"/>
  <c r="E35" i="52"/>
  <c r="J20" i="52"/>
  <c r="J22" i="52" s="1"/>
  <c r="J26" i="52"/>
  <c r="J28" i="52" s="1"/>
  <c r="J34" i="52"/>
  <c r="H25" i="52"/>
  <c r="J43" i="52"/>
  <c r="J23" i="52"/>
  <c r="J25" i="52" s="1"/>
  <c r="H34" i="52"/>
  <c r="J17" i="52"/>
  <c r="J19" i="52" s="1"/>
  <c r="H31" i="52"/>
  <c r="H23" i="51"/>
  <c r="J26" i="51"/>
  <c r="H14" i="51"/>
  <c r="J12" i="51"/>
  <c r="J14" i="51" s="1"/>
  <c r="H20" i="51"/>
  <c r="E27" i="51"/>
  <c r="E28" i="51" s="1"/>
  <c r="H8" i="51"/>
  <c r="H26" i="51"/>
  <c r="J8" i="51"/>
  <c r="J15" i="51"/>
  <c r="J17" i="51" s="1"/>
  <c r="J22" i="51"/>
  <c r="J23" i="51" s="1"/>
  <c r="J9" i="51"/>
  <c r="J11" i="51" s="1"/>
  <c r="H14" i="50"/>
  <c r="H34" i="50"/>
  <c r="E40" i="50"/>
  <c r="H19" i="50"/>
  <c r="H29" i="50"/>
  <c r="H39" i="50"/>
  <c r="J19" i="50"/>
  <c r="J24" i="50"/>
  <c r="J5" i="50"/>
  <c r="J9" i="50" s="1"/>
  <c r="J38" i="50"/>
  <c r="J39" i="50" s="1"/>
  <c r="J30" i="50"/>
  <c r="J34" i="50" s="1"/>
  <c r="H24" i="50"/>
  <c r="J10" i="50"/>
  <c r="J14" i="50" s="1"/>
  <c r="J25" i="50"/>
  <c r="J29" i="50" s="1"/>
  <c r="J35" i="49"/>
  <c r="H26" i="49"/>
  <c r="H20" i="49"/>
  <c r="H8" i="49"/>
  <c r="H35" i="48"/>
  <c r="H23" i="48"/>
  <c r="H29" i="48"/>
  <c r="J30" i="48"/>
  <c r="J35" i="48" s="1"/>
  <c r="H17" i="48"/>
  <c r="H11" i="48"/>
  <c r="H41" i="48"/>
  <c r="E48" i="48"/>
  <c r="E49" i="48" s="1"/>
  <c r="J23" i="48"/>
  <c r="J12" i="48"/>
  <c r="J17" i="48" s="1"/>
  <c r="J38" i="48"/>
  <c r="J41" i="48" s="1"/>
  <c r="J42" i="48"/>
  <c r="J47" i="48" s="1"/>
  <c r="J24" i="48"/>
  <c r="J29" i="48" s="1"/>
  <c r="J6" i="48"/>
  <c r="J11" i="48" s="1"/>
  <c r="J89" i="50"/>
  <c r="J18" i="49"/>
  <c r="J20" i="49" s="1"/>
  <c r="H93" i="50"/>
  <c r="H64" i="50"/>
  <c r="H68" i="50"/>
  <c r="H48" i="50"/>
  <c r="H52" i="50"/>
  <c r="J65" i="50"/>
  <c r="J68" i="50" s="1"/>
  <c r="E69" i="50"/>
  <c r="H77" i="50"/>
  <c r="H97" i="50"/>
  <c r="E98" i="50"/>
  <c r="J60" i="50"/>
  <c r="H81" i="50"/>
  <c r="J85" i="50"/>
  <c r="J6" i="49"/>
  <c r="J8" i="49" s="1"/>
  <c r="H14" i="49"/>
  <c r="H17" i="49"/>
  <c r="E27" i="49"/>
  <c r="E36" i="49" s="1"/>
  <c r="J11" i="49"/>
  <c r="J23" i="49"/>
  <c r="J73" i="50"/>
  <c r="J52" i="50"/>
  <c r="J77" i="50"/>
  <c r="J97" i="50"/>
  <c r="J56" i="50"/>
  <c r="J44" i="50"/>
  <c r="J45" i="50"/>
  <c r="J48" i="50" s="1"/>
  <c r="H56" i="50"/>
  <c r="J61" i="50"/>
  <c r="J64" i="50" s="1"/>
  <c r="H85" i="50"/>
  <c r="H44" i="50"/>
  <c r="H60" i="50"/>
  <c r="H73" i="50"/>
  <c r="J78" i="50"/>
  <c r="J81" i="50" s="1"/>
  <c r="H89" i="50"/>
  <c r="J91" i="50"/>
  <c r="J93" i="50" s="1"/>
  <c r="J12" i="49"/>
  <c r="J14" i="49" s="1"/>
  <c r="J24" i="49"/>
  <c r="J26" i="49" s="1"/>
  <c r="H11" i="49"/>
  <c r="H23" i="49"/>
  <c r="J15" i="49"/>
  <c r="J17" i="49" s="1"/>
  <c r="J35" i="53" l="1"/>
  <c r="J52" i="53" s="1"/>
  <c r="J35" i="52"/>
  <c r="J44" i="52" s="1"/>
  <c r="J27" i="51"/>
  <c r="J28" i="51" s="1"/>
  <c r="E99" i="50"/>
  <c r="J40" i="50"/>
  <c r="J48" i="48"/>
  <c r="J49" i="48" s="1"/>
  <c r="J69" i="50"/>
  <c r="J98" i="50"/>
  <c r="J27" i="49"/>
  <c r="J36" i="49" s="1"/>
  <c r="J99" i="50" l="1"/>
  <c r="L99" i="50" s="1"/>
</calcChain>
</file>

<file path=xl/sharedStrings.xml><?xml version="1.0" encoding="utf-8"?>
<sst xmlns="http://schemas.openxmlformats.org/spreadsheetml/2006/main" count="771" uniqueCount="67">
  <si>
    <t>Сортимент</t>
  </si>
  <si>
    <t>Отдел и подотдел</t>
  </si>
  <si>
    <t>Обект</t>
  </si>
  <si>
    <t>Дървесен   вид</t>
  </si>
  <si>
    <t>Коеф. на плътност, съгласно Прил. №7 от Наредба №1</t>
  </si>
  <si>
    <t>мярка</t>
  </si>
  <si>
    <t xml:space="preserve">Изчислено прогнозно количе-ство дървесина </t>
  </si>
  <si>
    <t xml:space="preserve">Начална ед. цена за добив на дървесина, лв. без ДДС                          </t>
  </si>
  <si>
    <t>Обща цена. лв. без ДДС</t>
  </si>
  <si>
    <t>гбр</t>
  </si>
  <si>
    <t>Трупи за бичене над 30</t>
  </si>
  <si>
    <r>
      <t>пл.м</t>
    </r>
    <r>
      <rPr>
        <vertAlign val="superscript"/>
        <sz val="10"/>
        <rFont val="Times New Roman"/>
        <family val="1"/>
        <charset val="204"/>
      </rPr>
      <t>3</t>
    </r>
  </si>
  <si>
    <t>здб</t>
  </si>
  <si>
    <t>ОБЩО</t>
  </si>
  <si>
    <t>Трупи за бичене от 18-29</t>
  </si>
  <si>
    <t>Технологична дървесина от ЕСД</t>
  </si>
  <si>
    <r>
      <t>пр.м</t>
    </r>
    <r>
      <rPr>
        <vertAlign val="superscript"/>
        <sz val="10"/>
        <rFont val="Times New Roman"/>
        <family val="1"/>
        <charset val="204"/>
      </rPr>
      <t>3</t>
    </r>
  </si>
  <si>
    <t xml:space="preserve">Технологична дървесина от ССД </t>
  </si>
  <si>
    <t>Технологична дървесина от ДСД</t>
  </si>
  <si>
    <t>Технологична дървесина от ДО</t>
  </si>
  <si>
    <t>Дърва за огрев</t>
  </si>
  <si>
    <t>цр</t>
  </si>
  <si>
    <t>бл</t>
  </si>
  <si>
    <t>П Р И Л О Ж Е Н И Е  № 1</t>
  </si>
  <si>
    <t>ОБЩО ЗА ОБЕКТ 25-2-1</t>
  </si>
  <si>
    <t>25-2-1</t>
  </si>
  <si>
    <t>64 "а"</t>
  </si>
  <si>
    <t>Общо за подотдел 64 "а"</t>
  </si>
  <si>
    <t>лп</t>
  </si>
  <si>
    <t>кл</t>
  </si>
  <si>
    <t>25-2-2</t>
  </si>
  <si>
    <t>ОБЩО ЗА ОБЕКТ 25-2-2</t>
  </si>
  <si>
    <t>1099 "д"</t>
  </si>
  <si>
    <t>Общо за подотдел 1099 "д"</t>
  </si>
  <si>
    <t>1103 "д"</t>
  </si>
  <si>
    <t>Общо за подотдел 1103 "д"</t>
  </si>
  <si>
    <t>1062 "а"</t>
  </si>
  <si>
    <t>Общо за подотдел 1062 "а"</t>
  </si>
  <si>
    <t>1064 "и"</t>
  </si>
  <si>
    <t>1065 "г"</t>
  </si>
  <si>
    <t>Общо за подотдел 1065 "г"</t>
  </si>
  <si>
    <t>ОБЩО ЗА ОБЕКТ 25-2-3</t>
  </si>
  <si>
    <t>25-2-3</t>
  </si>
  <si>
    <t>Общо за подотдел 1064 "и"</t>
  </si>
  <si>
    <r>
      <t>Прогнозно количество дървесина по сортиментна ведомост от ГП за 2025 г. пл.м</t>
    </r>
    <r>
      <rPr>
        <vertAlign val="superscript"/>
        <sz val="9"/>
        <rFont val="Times New Roman"/>
        <family val="1"/>
        <charset val="204"/>
      </rPr>
      <t>3</t>
    </r>
  </si>
  <si>
    <t>25-2-4</t>
  </si>
  <si>
    <t>ОБЩО ЗА ОБЕКТ 25-2-4</t>
  </si>
  <si>
    <t>1080 "в"</t>
  </si>
  <si>
    <t>Общо за подотдел 1080 "в"</t>
  </si>
  <si>
    <t>25-2-5</t>
  </si>
  <si>
    <t>ОБЩО ЗА ОБЕКТ 25-2-5</t>
  </si>
  <si>
    <t>49 "з"</t>
  </si>
  <si>
    <t>Общо за подотдел 49 "з"</t>
  </si>
  <si>
    <t>Общо за подотдел 39 "в"</t>
  </si>
  <si>
    <t>39 "в"</t>
  </si>
  <si>
    <t>Общо за подотдел 33 "а"</t>
  </si>
  <si>
    <t>33 "а"</t>
  </si>
  <si>
    <t>25-2-6</t>
  </si>
  <si>
    <t>ОБЩО ЗА ОБЕКТ 25-2-6</t>
  </si>
  <si>
    <t>2 "б"</t>
  </si>
  <si>
    <t>Общо за подотдел 2 "б"</t>
  </si>
  <si>
    <t>11 "г"</t>
  </si>
  <si>
    <t>Общо за подотдел 11 "г"</t>
  </si>
  <si>
    <t>21 "д"</t>
  </si>
  <si>
    <t>Общо за подотдел 21 "д"</t>
  </si>
  <si>
    <t>437 "г"</t>
  </si>
  <si>
    <t>Общо за подотдел 437 "г"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</si>
</sst>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37"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/>
    </xf>
    <xf numFmtId="0" fontId="4" fillId="2" borderId="0" xfId="0" applyNumberFormat="1" applyFont="1" applyFill="1" applyBorder="1" applyAlignment="1" applyProtection="1">
      <alignment horizontal="center" vertical="top"/>
    </xf>
    <xf numFmtId="0" fontId="7" fillId="2" borderId="0" xfId="0" applyNumberFormat="1" applyFont="1" applyFill="1" applyBorder="1" applyAlignment="1" applyProtection="1">
      <alignment horizontal="center" vertical="top"/>
    </xf>
    <xf numFmtId="1" fontId="7" fillId="2" borderId="0" xfId="0" applyNumberFormat="1" applyFont="1" applyFill="1" applyBorder="1" applyAlignment="1" applyProtection="1">
      <alignment horizontal="center" vertical="top"/>
    </xf>
    <xf numFmtId="1" fontId="4" fillId="2" borderId="0" xfId="0" applyNumberFormat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2" fillId="2" borderId="20" xfId="0" applyNumberFormat="1" applyFont="1" applyFill="1" applyBorder="1" applyAlignment="1" applyProtection="1">
      <alignment horizontal="center" vertical="top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2" borderId="24" xfId="0" applyNumberFormat="1" applyFont="1" applyFill="1" applyBorder="1" applyAlignment="1" applyProtection="1">
      <alignment horizontal="center" vertical="center" wrapText="1"/>
    </xf>
    <xf numFmtId="1" fontId="2" fillId="2" borderId="20" xfId="0" applyNumberFormat="1" applyFont="1" applyFill="1" applyBorder="1" applyAlignment="1" applyProtection="1">
      <alignment horizontal="center" vertical="center" wrapText="1"/>
    </xf>
    <xf numFmtId="1" fontId="2" fillId="2" borderId="24" xfId="0" applyNumberFormat="1" applyFont="1" applyFill="1" applyBorder="1" applyAlignment="1" applyProtection="1">
      <alignment horizontal="center" vertical="center" wrapText="1"/>
    </xf>
    <xf numFmtId="1" fontId="2" fillId="2" borderId="22" xfId="0" applyNumberFormat="1" applyFont="1" applyFill="1" applyBorder="1" applyAlignment="1" applyProtection="1">
      <alignment horizontal="center" vertical="center" wrapText="1"/>
    </xf>
    <xf numFmtId="1" fontId="2" fillId="2" borderId="25" xfId="0" applyNumberFormat="1" applyFont="1" applyFill="1" applyBorder="1" applyAlignment="1" applyProtection="1">
      <alignment horizontal="center" vertical="top"/>
    </xf>
    <xf numFmtId="0" fontId="9" fillId="2" borderId="28" xfId="0" applyFont="1" applyFill="1" applyBorder="1" applyAlignment="1">
      <alignment horizontal="center"/>
    </xf>
    <xf numFmtId="0" fontId="9" fillId="2" borderId="29" xfId="0" applyFont="1" applyFill="1" applyBorder="1" applyAlignment="1">
      <alignment horizontal="left"/>
    </xf>
    <xf numFmtId="0" fontId="10" fillId="2" borderId="27" xfId="0" applyFont="1" applyFill="1" applyBorder="1" applyAlignment="1"/>
    <xf numFmtId="1" fontId="11" fillId="2" borderId="30" xfId="0" applyNumberFormat="1" applyFont="1" applyFill="1" applyBorder="1" applyAlignment="1" applyProtection="1">
      <alignment vertical="top"/>
    </xf>
    <xf numFmtId="0" fontId="2" fillId="2" borderId="31" xfId="0" applyFont="1" applyFill="1" applyBorder="1" applyAlignment="1">
      <alignment horizontal="center"/>
    </xf>
    <xf numFmtId="1" fontId="2" fillId="2" borderId="32" xfId="0" applyNumberFormat="1" applyFont="1" applyFill="1" applyBorder="1" applyAlignment="1"/>
    <xf numFmtId="2" fontId="2" fillId="2" borderId="28" xfId="0" applyNumberFormat="1" applyFont="1" applyFill="1" applyBorder="1" applyAlignment="1" applyProtection="1">
      <alignment vertical="top"/>
    </xf>
    <xf numFmtId="0" fontId="9" fillId="2" borderId="1" xfId="0" applyFont="1" applyFill="1" applyBorder="1" applyAlignment="1">
      <alignment horizontal="center"/>
    </xf>
    <xf numFmtId="0" fontId="10" fillId="2" borderId="34" xfId="0" applyFont="1" applyFill="1" applyBorder="1" applyAlignment="1"/>
    <xf numFmtId="1" fontId="11" fillId="2" borderId="35" xfId="0" applyNumberFormat="1" applyFont="1" applyFill="1" applyBorder="1" applyAlignment="1" applyProtection="1">
      <alignment vertical="top"/>
    </xf>
    <xf numFmtId="0" fontId="2" fillId="2" borderId="2" xfId="0" applyFont="1" applyFill="1" applyBorder="1" applyAlignment="1">
      <alignment horizontal="center"/>
    </xf>
    <xf numFmtId="1" fontId="2" fillId="2" borderId="36" xfId="0" applyNumberFormat="1" applyFont="1" applyFill="1" applyBorder="1" applyAlignment="1"/>
    <xf numFmtId="0" fontId="9" fillId="2" borderId="1" xfId="0" applyFont="1" applyFill="1" applyBorder="1" applyAlignment="1"/>
    <xf numFmtId="0" fontId="9" fillId="2" borderId="37" xfId="0" applyFont="1" applyFill="1" applyBorder="1" applyAlignment="1">
      <alignment horizontal="center"/>
    </xf>
    <xf numFmtId="1" fontId="11" fillId="2" borderId="36" xfId="0" applyNumberFormat="1" applyFont="1" applyFill="1" applyBorder="1" applyAlignment="1"/>
    <xf numFmtId="0" fontId="2" fillId="2" borderId="1" xfId="0" applyNumberFormat="1" applyFont="1" applyFill="1" applyBorder="1" applyAlignment="1" applyProtection="1">
      <alignment vertical="top"/>
    </xf>
    <xf numFmtId="0" fontId="9" fillId="2" borderId="37" xfId="0" applyFont="1" applyFill="1" applyBorder="1" applyAlignment="1">
      <alignment horizontal="left"/>
    </xf>
    <xf numFmtId="2" fontId="11" fillId="2" borderId="35" xfId="0" applyNumberFormat="1" applyFont="1" applyFill="1" applyBorder="1" applyAlignment="1" applyProtection="1">
      <alignment vertical="top"/>
    </xf>
    <xf numFmtId="0" fontId="2" fillId="2" borderId="37" xfId="0" applyFont="1" applyFill="1" applyBorder="1" applyAlignment="1">
      <alignment horizontal="left"/>
    </xf>
    <xf numFmtId="0" fontId="11" fillId="2" borderId="34" xfId="0" applyFont="1" applyFill="1" applyBorder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2" fillId="2" borderId="37" xfId="0" applyFont="1" applyFill="1" applyBorder="1" applyAlignment="1">
      <alignment horizontal="center"/>
    </xf>
    <xf numFmtId="0" fontId="7" fillId="2" borderId="34" xfId="0" applyFont="1" applyFill="1" applyBorder="1" applyAlignment="1"/>
    <xf numFmtId="0" fontId="2" fillId="2" borderId="36" xfId="0" applyNumberFormat="1" applyFont="1" applyFill="1" applyBorder="1" applyAlignment="1" applyProtection="1">
      <alignment vertical="top"/>
    </xf>
    <xf numFmtId="0" fontId="9" fillId="2" borderId="28" xfId="0" applyNumberFormat="1" applyFont="1" applyFill="1" applyBorder="1" applyAlignment="1" applyProtection="1">
      <alignment horizontal="center" vertical="top"/>
    </xf>
    <xf numFmtId="0" fontId="9" fillId="2" borderId="27" xfId="0" applyNumberFormat="1" applyFont="1" applyFill="1" applyBorder="1" applyAlignment="1" applyProtection="1">
      <alignment vertical="top"/>
    </xf>
    <xf numFmtId="2" fontId="2" fillId="2" borderId="32" xfId="0" applyNumberFormat="1" applyFont="1" applyFill="1" applyBorder="1" applyAlignment="1" applyProtection="1">
      <alignment vertical="top"/>
    </xf>
    <xf numFmtId="0" fontId="9" fillId="2" borderId="34" xfId="0" applyNumberFormat="1" applyFont="1" applyFill="1" applyBorder="1" applyAlignment="1" applyProtection="1">
      <alignment vertical="top"/>
    </xf>
    <xf numFmtId="0" fontId="2" fillId="2" borderId="28" xfId="0" applyNumberFormat="1" applyFont="1" applyFill="1" applyBorder="1" applyAlignment="1" applyProtection="1">
      <alignment horizontal="center" vertical="top"/>
    </xf>
    <xf numFmtId="0" fontId="2" fillId="2" borderId="34" xfId="0" applyNumberFormat="1" applyFont="1" applyFill="1" applyBorder="1" applyAlignment="1" applyProtection="1">
      <alignment vertical="top"/>
    </xf>
    <xf numFmtId="0" fontId="7" fillId="2" borderId="34" xfId="0" applyNumberFormat="1" applyFont="1" applyFill="1" applyBorder="1" applyAlignment="1" applyProtection="1">
      <alignment vertical="top"/>
    </xf>
    <xf numFmtId="0" fontId="7" fillId="2" borderId="24" xfId="0" applyNumberFormat="1" applyFont="1" applyFill="1" applyBorder="1" applyAlignment="1" applyProtection="1">
      <alignment vertical="top"/>
    </xf>
    <xf numFmtId="1" fontId="11" fillId="2" borderId="20" xfId="0" applyNumberFormat="1" applyFont="1" applyFill="1" applyBorder="1" applyAlignment="1" applyProtection="1">
      <alignment vertical="top"/>
    </xf>
    <xf numFmtId="0" fontId="7" fillId="2" borderId="21" xfId="0" applyNumberFormat="1" applyFont="1" applyFill="1" applyBorder="1" applyAlignment="1" applyProtection="1">
      <alignment horizontal="center" vertical="top"/>
    </xf>
    <xf numFmtId="0" fontId="7" fillId="2" borderId="41" xfId="0" applyNumberFormat="1" applyFont="1" applyFill="1" applyBorder="1" applyAlignment="1" applyProtection="1">
      <alignment horizontal="center" vertical="top"/>
    </xf>
    <xf numFmtId="0" fontId="2" fillId="2" borderId="41" xfId="0" applyNumberFormat="1" applyFont="1" applyFill="1" applyBorder="1" applyAlignment="1" applyProtection="1">
      <alignment vertical="top"/>
    </xf>
    <xf numFmtId="2" fontId="2" fillId="2" borderId="1" xfId="0" applyNumberFormat="1" applyFont="1" applyFill="1" applyBorder="1" applyAlignment="1" applyProtection="1">
      <alignment vertical="top"/>
    </xf>
    <xf numFmtId="0" fontId="2" fillId="2" borderId="29" xfId="0" applyFont="1" applyFill="1" applyBorder="1" applyAlignment="1">
      <alignment horizontal="left"/>
    </xf>
    <xf numFmtId="0" fontId="7" fillId="2" borderId="24" xfId="0" applyFont="1" applyFill="1" applyBorder="1" applyAlignment="1"/>
    <xf numFmtId="2" fontId="2" fillId="2" borderId="21" xfId="0" applyNumberFormat="1" applyFont="1" applyFill="1" applyBorder="1" applyAlignment="1" applyProtection="1">
      <alignment horizontal="center" vertical="top"/>
    </xf>
    <xf numFmtId="2" fontId="2" fillId="2" borderId="41" xfId="0" applyNumberFormat="1" applyFont="1" applyFill="1" applyBorder="1" applyAlignment="1" applyProtection="1">
      <alignment horizontal="center" vertical="top"/>
    </xf>
    <xf numFmtId="0" fontId="2" fillId="2" borderId="22" xfId="0" applyNumberFormat="1" applyFont="1" applyFill="1" applyBorder="1" applyAlignment="1" applyProtection="1">
      <alignment vertical="top"/>
    </xf>
    <xf numFmtId="0" fontId="7" fillId="2" borderId="39" xfId="0" applyNumberFormat="1" applyFont="1" applyFill="1" applyBorder="1" applyAlignment="1" applyProtection="1">
      <alignment vertical="top"/>
    </xf>
    <xf numFmtId="0" fontId="7" fillId="2" borderId="20" xfId="0" applyNumberFormat="1" applyFont="1" applyFill="1" applyBorder="1" applyAlignment="1" applyProtection="1">
      <alignment vertical="top"/>
    </xf>
    <xf numFmtId="0" fontId="7" fillId="2" borderId="21" xfId="0" applyNumberFormat="1" applyFont="1" applyFill="1" applyBorder="1" applyAlignment="1" applyProtection="1">
      <alignment vertical="top"/>
    </xf>
    <xf numFmtId="0" fontId="7" fillId="2" borderId="22" xfId="0" applyNumberFormat="1" applyFont="1" applyFill="1" applyBorder="1" applyAlignment="1" applyProtection="1">
      <alignment vertical="top"/>
    </xf>
    <xf numFmtId="2" fontId="7" fillId="2" borderId="23" xfId="0" applyNumberFormat="1" applyFont="1" applyFill="1" applyBorder="1" applyAlignment="1" applyProtection="1">
      <alignment vertical="top"/>
    </xf>
    <xf numFmtId="2" fontId="11" fillId="2" borderId="42" xfId="0" applyNumberFormat="1" applyFont="1" applyFill="1" applyBorder="1" applyAlignment="1" applyProtection="1">
      <alignment vertical="top"/>
    </xf>
    <xf numFmtId="2" fontId="11" fillId="2" borderId="43" xfId="0" applyNumberFormat="1" applyFont="1" applyFill="1" applyBorder="1" applyAlignment="1" applyProtection="1">
      <alignment vertical="top"/>
    </xf>
    <xf numFmtId="2" fontId="11" fillId="2" borderId="43" xfId="0" applyNumberFormat="1" applyFont="1" applyFill="1" applyBorder="1" applyAlignment="1"/>
    <xf numFmtId="2" fontId="7" fillId="2" borderId="43" xfId="0" applyNumberFormat="1" applyFont="1" applyFill="1" applyBorder="1" applyAlignment="1"/>
    <xf numFmtId="2" fontId="11" fillId="2" borderId="37" xfId="0" applyNumberFormat="1" applyFont="1" applyFill="1" applyBorder="1" applyAlignment="1" applyProtection="1">
      <alignment vertical="top"/>
    </xf>
    <xf numFmtId="2" fontId="7" fillId="2" borderId="37" xfId="0" applyNumberFormat="1" applyFont="1" applyFill="1" applyBorder="1" applyAlignment="1" applyProtection="1">
      <alignment vertical="top"/>
    </xf>
    <xf numFmtId="0" fontId="2" fillId="2" borderId="21" xfId="0" applyNumberFormat="1" applyFont="1" applyFill="1" applyBorder="1" applyAlignment="1" applyProtection="1">
      <alignment horizontal="center" vertical="top" wrapText="1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left"/>
    </xf>
    <xf numFmtId="0" fontId="10" fillId="2" borderId="45" xfId="0" applyFont="1" applyFill="1" applyBorder="1" applyAlignment="1"/>
    <xf numFmtId="1" fontId="11" fillId="2" borderId="3" xfId="0" applyNumberFormat="1" applyFont="1" applyFill="1" applyBorder="1" applyAlignment="1" applyProtection="1">
      <alignment vertical="top"/>
    </xf>
    <xf numFmtId="0" fontId="2" fillId="2" borderId="4" xfId="0" applyFont="1" applyFill="1" applyBorder="1" applyAlignment="1">
      <alignment horizontal="center"/>
    </xf>
    <xf numFmtId="1" fontId="2" fillId="2" borderId="46" xfId="0" applyNumberFormat="1" applyFont="1" applyFill="1" applyBorder="1" applyAlignment="1"/>
    <xf numFmtId="2" fontId="2" fillId="2" borderId="5" xfId="0" applyNumberFormat="1" applyFont="1" applyFill="1" applyBorder="1" applyAlignment="1" applyProtection="1">
      <alignment vertical="top"/>
    </xf>
    <xf numFmtId="2" fontId="11" fillId="2" borderId="47" xfId="0" applyNumberFormat="1" applyFont="1" applyFill="1" applyBorder="1" applyAlignment="1" applyProtection="1">
      <alignment vertical="top"/>
    </xf>
    <xf numFmtId="2" fontId="7" fillId="2" borderId="40" xfId="0" applyNumberFormat="1" applyFont="1" applyFill="1" applyBorder="1" applyAlignment="1"/>
    <xf numFmtId="2" fontId="7" fillId="2" borderId="24" xfId="0" applyNumberFormat="1" applyFont="1" applyFill="1" applyBorder="1" applyAlignment="1"/>
    <xf numFmtId="0" fontId="9" fillId="2" borderId="13" xfId="0" applyFont="1" applyFill="1" applyBorder="1" applyAlignment="1"/>
    <xf numFmtId="0" fontId="13" fillId="2" borderId="20" xfId="0" applyNumberFormat="1" applyFont="1" applyFill="1" applyBorder="1" applyAlignment="1" applyProtection="1">
      <alignment horizontal="center" vertical="top"/>
    </xf>
    <xf numFmtId="0" fontId="13" fillId="2" borderId="21" xfId="0" applyNumberFormat="1" applyFont="1" applyFill="1" applyBorder="1" applyAlignment="1" applyProtection="1">
      <alignment horizontal="center" vertical="top" wrapText="1"/>
    </xf>
    <xf numFmtId="0" fontId="13" fillId="2" borderId="22" xfId="0" applyNumberFormat="1" applyFont="1" applyFill="1" applyBorder="1" applyAlignment="1" applyProtection="1">
      <alignment horizontal="center" vertical="center" wrapText="1"/>
    </xf>
    <xf numFmtId="0" fontId="13" fillId="2" borderId="23" xfId="0" applyNumberFormat="1" applyFont="1" applyFill="1" applyBorder="1" applyAlignment="1" applyProtection="1">
      <alignment horizontal="center" vertical="center" wrapText="1"/>
    </xf>
    <xf numFmtId="0" fontId="13" fillId="2" borderId="24" xfId="0" applyNumberFormat="1" applyFont="1" applyFill="1" applyBorder="1" applyAlignment="1" applyProtection="1">
      <alignment horizontal="center" vertical="center" wrapText="1"/>
    </xf>
    <xf numFmtId="1" fontId="13" fillId="2" borderId="20" xfId="0" applyNumberFormat="1" applyFont="1" applyFill="1" applyBorder="1" applyAlignment="1" applyProtection="1">
      <alignment horizontal="center" vertical="center" wrapText="1"/>
    </xf>
    <xf numFmtId="1" fontId="13" fillId="2" borderId="24" xfId="0" applyNumberFormat="1" applyFont="1" applyFill="1" applyBorder="1" applyAlignment="1" applyProtection="1">
      <alignment horizontal="center" vertical="center" wrapText="1"/>
    </xf>
    <xf numFmtId="1" fontId="13" fillId="2" borderId="22" xfId="0" applyNumberFormat="1" applyFont="1" applyFill="1" applyBorder="1" applyAlignment="1" applyProtection="1">
      <alignment horizontal="center" vertical="center" wrapText="1"/>
    </xf>
    <xf numFmtId="1" fontId="13" fillId="2" borderId="25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2" borderId="39" xfId="0" applyNumberFormat="1" applyFont="1" applyFill="1" applyBorder="1" applyAlignment="1" applyProtection="1">
      <alignment horizontal="center" vertical="top"/>
    </xf>
    <xf numFmtId="0" fontId="4" fillId="2" borderId="25" xfId="0" applyNumberFormat="1" applyFont="1" applyFill="1" applyBorder="1" applyAlignment="1" applyProtection="1">
      <alignment horizontal="center" vertical="top"/>
    </xf>
    <xf numFmtId="0" fontId="4" fillId="2" borderId="40" xfId="0" applyNumberFormat="1" applyFont="1" applyFill="1" applyBorder="1" applyAlignment="1" applyProtection="1">
      <alignment horizontal="center" vertical="top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1" fontId="2" fillId="2" borderId="11" xfId="0" applyNumberFormat="1" applyFont="1" applyFill="1" applyBorder="1" applyAlignment="1" applyProtection="1">
      <alignment horizontal="center" vertical="center" wrapText="1"/>
    </xf>
    <xf numFmtId="1" fontId="2" fillId="2" borderId="19" xfId="0" applyNumberFormat="1" applyFont="1" applyFill="1" applyBorder="1" applyAlignment="1" applyProtection="1">
      <alignment horizontal="center" vertical="center" wrapText="1"/>
    </xf>
    <xf numFmtId="49" fontId="3" fillId="2" borderId="33" xfId="0" applyNumberFormat="1" applyFont="1" applyFill="1" applyBorder="1" applyAlignment="1" applyProtection="1">
      <alignment horizontal="center" vertical="center" textRotation="90"/>
    </xf>
    <xf numFmtId="49" fontId="3" fillId="2" borderId="38" xfId="0" applyNumberFormat="1" applyFont="1" applyFill="1" applyBorder="1" applyAlignment="1" applyProtection="1">
      <alignment horizontal="center" vertical="center" textRotation="9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4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14" xfId="0" applyNumberFormat="1" applyFont="1" applyFill="1" applyBorder="1" applyAlignment="1" applyProtection="1">
      <alignment horizontal="center" vertical="center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/>
    </xf>
    <xf numFmtId="0" fontId="2" fillId="2" borderId="16" xfId="0" applyNumberFormat="1" applyFont="1" applyFill="1" applyBorder="1" applyAlignment="1" applyProtection="1">
      <alignment horizontal="center" vertical="center"/>
    </xf>
    <xf numFmtId="1" fontId="2" fillId="2" borderId="9" xfId="0" applyNumberFormat="1" applyFont="1" applyFill="1" applyBorder="1" applyAlignment="1" applyProtection="1">
      <alignment horizontal="center" vertical="center" wrapText="1"/>
    </xf>
    <xf numFmtId="1" fontId="2" fillId="2" borderId="17" xfId="0" applyNumberFormat="1" applyFont="1" applyFill="1" applyBorder="1" applyAlignment="1" applyProtection="1">
      <alignment horizontal="center" vertical="center" wrapText="1"/>
    </xf>
    <xf numFmtId="0" fontId="4" fillId="2" borderId="45" xfId="0" applyFont="1" applyFill="1" applyBorder="1" applyAlignment="1">
      <alignment horizontal="center" vertical="top"/>
    </xf>
    <xf numFmtId="0" fontId="4" fillId="2" borderId="34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2" fontId="2" fillId="2" borderId="2" xfId="0" applyNumberFormat="1" applyFont="1" applyFill="1" applyBorder="1" applyAlignment="1" applyProtection="1">
      <alignment horizontal="center" vertical="top"/>
    </xf>
    <xf numFmtId="2" fontId="2" fillId="2" borderId="36" xfId="0" applyNumberFormat="1" applyFont="1" applyFill="1" applyBorder="1" applyAlignment="1" applyProtection="1">
      <alignment horizontal="center" vertical="top"/>
    </xf>
    <xf numFmtId="0" fontId="4" fillId="2" borderId="27" xfId="0" applyFont="1" applyFill="1" applyBorder="1" applyAlignment="1">
      <alignment horizontal="center" vertical="top"/>
    </xf>
    <xf numFmtId="0" fontId="4" fillId="2" borderId="31" xfId="0" applyNumberFormat="1" applyFont="1" applyFill="1" applyBorder="1" applyAlignment="1" applyProtection="1">
      <alignment horizontal="center" vertical="top"/>
    </xf>
    <xf numFmtId="0" fontId="4" fillId="2" borderId="2" xfId="0" applyNumberFormat="1" applyFont="1" applyFill="1" applyBorder="1" applyAlignment="1" applyProtection="1">
      <alignment horizontal="center" vertical="top"/>
    </xf>
    <xf numFmtId="0" fontId="7" fillId="2" borderId="2" xfId="0" applyNumberFormat="1" applyFont="1" applyFill="1" applyBorder="1" applyAlignment="1" applyProtection="1">
      <alignment horizontal="center" vertical="top"/>
    </xf>
    <xf numFmtId="0" fontId="7" fillId="2" borderId="36" xfId="0" applyNumberFormat="1" applyFont="1" applyFill="1" applyBorder="1" applyAlignment="1" applyProtection="1">
      <alignment horizontal="center" vertical="top"/>
    </xf>
    <xf numFmtId="0" fontId="4" fillId="2" borderId="39" xfId="0" applyFont="1" applyFill="1" applyBorder="1" applyAlignment="1">
      <alignment horizontal="center" vertical="justify"/>
    </xf>
    <xf numFmtId="0" fontId="4" fillId="2" borderId="25" xfId="0" applyFont="1" applyFill="1" applyBorder="1" applyAlignment="1">
      <alignment horizontal="center" vertical="justify"/>
    </xf>
    <xf numFmtId="0" fontId="4" fillId="2" borderId="40" xfId="0" applyFont="1" applyFill="1" applyBorder="1" applyAlignment="1">
      <alignment horizontal="center" vertical="justify"/>
    </xf>
    <xf numFmtId="0" fontId="4" fillId="2" borderId="2" xfId="0" applyFont="1" applyFill="1" applyBorder="1" applyAlignment="1">
      <alignment horizontal="center" vertical="top"/>
    </xf>
    <xf numFmtId="49" fontId="3" fillId="2" borderId="26" xfId="0" applyNumberFormat="1" applyFont="1" applyFill="1" applyBorder="1" applyAlignment="1" applyProtection="1">
      <alignment horizontal="center" vertical="center" textRotation="9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topLeftCell="A28" workbookViewId="0">
      <selection sqref="A1:J49"/>
    </sheetView>
  </sheetViews>
  <sheetFormatPr defaultRowHeight="13.2" x14ac:dyDescent="0.25"/>
  <cols>
    <col min="1" max="1" width="6.5546875" style="1" customWidth="1"/>
    <col min="2" max="2" width="9.44140625" customWidth="1"/>
    <col min="3" max="3" width="10.88671875" customWidth="1"/>
    <col min="4" max="4" width="30.109375" customWidth="1"/>
    <col min="5" max="5" width="11.3320312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ht="15.6" x14ac:dyDescent="0.25">
      <c r="A1" s="95" t="s">
        <v>23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ht="14.4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ht="12.75" customHeight="1" x14ac:dyDescent="0.25">
      <c r="A3" s="105" t="s">
        <v>2</v>
      </c>
      <c r="B3" s="107" t="s">
        <v>1</v>
      </c>
      <c r="C3" s="109" t="s">
        <v>3</v>
      </c>
      <c r="D3" s="111" t="s">
        <v>0</v>
      </c>
      <c r="E3" s="113" t="s">
        <v>44</v>
      </c>
      <c r="F3" s="115" t="s">
        <v>4</v>
      </c>
      <c r="G3" s="117" t="s">
        <v>5</v>
      </c>
      <c r="H3" s="119" t="s">
        <v>6</v>
      </c>
      <c r="I3" s="99" t="s">
        <v>7</v>
      </c>
      <c r="J3" s="101" t="s">
        <v>8</v>
      </c>
    </row>
    <row r="4" spans="1:10" ht="87.75" customHeight="1" thickBot="1" x14ac:dyDescent="0.3">
      <c r="A4" s="106"/>
      <c r="B4" s="108"/>
      <c r="C4" s="110"/>
      <c r="D4" s="112"/>
      <c r="E4" s="114"/>
      <c r="F4" s="116"/>
      <c r="G4" s="118"/>
      <c r="H4" s="120"/>
      <c r="I4" s="100"/>
      <c r="J4" s="102"/>
    </row>
    <row r="5" spans="1:10" ht="11.25" customHeight="1" thickBot="1" x14ac:dyDescent="0.3">
      <c r="A5" s="10">
        <v>1</v>
      </c>
      <c r="B5" s="72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x14ac:dyDescent="0.25">
      <c r="A6" s="103" t="s">
        <v>25</v>
      </c>
      <c r="B6" s="121" t="s">
        <v>26</v>
      </c>
      <c r="C6" s="73" t="s">
        <v>28</v>
      </c>
      <c r="D6" s="74" t="s">
        <v>10</v>
      </c>
      <c r="E6" s="75"/>
      <c r="F6" s="76"/>
      <c r="G6" s="77" t="s">
        <v>11</v>
      </c>
      <c r="H6" s="78">
        <f>E6</f>
        <v>0</v>
      </c>
      <c r="I6" s="79">
        <v>36</v>
      </c>
      <c r="J6" s="80">
        <f>H6*I6</f>
        <v>0</v>
      </c>
    </row>
    <row r="7" spans="1:10" ht="15.6" x14ac:dyDescent="0.25">
      <c r="A7" s="103"/>
      <c r="B7" s="122"/>
      <c r="C7" s="25" t="s">
        <v>21</v>
      </c>
      <c r="D7" s="19" t="s">
        <v>10</v>
      </c>
      <c r="E7" s="26"/>
      <c r="F7" s="27"/>
      <c r="G7" s="28" t="s">
        <v>11</v>
      </c>
      <c r="H7" s="29">
        <f>E7</f>
        <v>0</v>
      </c>
      <c r="I7" s="24">
        <v>36</v>
      </c>
      <c r="J7" s="67">
        <f>H7*I7</f>
        <v>0</v>
      </c>
    </row>
    <row r="8" spans="1:10" ht="15.6" x14ac:dyDescent="0.25">
      <c r="A8" s="103"/>
      <c r="B8" s="122"/>
      <c r="C8" s="25" t="s">
        <v>22</v>
      </c>
      <c r="D8" s="19" t="s">
        <v>10</v>
      </c>
      <c r="E8" s="26"/>
      <c r="F8" s="27"/>
      <c r="G8" s="28" t="s">
        <v>11</v>
      </c>
      <c r="H8" s="29">
        <f>E8</f>
        <v>0</v>
      </c>
      <c r="I8" s="24">
        <v>36</v>
      </c>
      <c r="J8" s="67">
        <f>H8*I8</f>
        <v>0</v>
      </c>
    </row>
    <row r="9" spans="1:10" ht="15.6" x14ac:dyDescent="0.25">
      <c r="A9" s="103"/>
      <c r="B9" s="122"/>
      <c r="C9" s="25" t="s">
        <v>9</v>
      </c>
      <c r="D9" s="19" t="s">
        <v>10</v>
      </c>
      <c r="E9" s="26"/>
      <c r="F9" s="27"/>
      <c r="G9" s="28" t="s">
        <v>11</v>
      </c>
      <c r="H9" s="29">
        <f>E9</f>
        <v>0</v>
      </c>
      <c r="I9" s="24">
        <v>36</v>
      </c>
      <c r="J9" s="67">
        <f>H9*I9</f>
        <v>0</v>
      </c>
    </row>
    <row r="10" spans="1:10" ht="15.6" x14ac:dyDescent="0.25">
      <c r="A10" s="103"/>
      <c r="B10" s="122"/>
      <c r="C10" s="25" t="s">
        <v>29</v>
      </c>
      <c r="D10" s="19" t="s">
        <v>10</v>
      </c>
      <c r="E10" s="26"/>
      <c r="F10" s="27"/>
      <c r="G10" s="28" t="s">
        <v>11</v>
      </c>
      <c r="H10" s="29">
        <f>E10</f>
        <v>0</v>
      </c>
      <c r="I10" s="24">
        <v>36</v>
      </c>
      <c r="J10" s="67">
        <f>H10*I10</f>
        <v>0</v>
      </c>
    </row>
    <row r="11" spans="1:10" x14ac:dyDescent="0.25">
      <c r="A11" s="103"/>
      <c r="B11" s="122"/>
      <c r="C11" s="83"/>
      <c r="D11" s="31" t="s">
        <v>13</v>
      </c>
      <c r="E11" s="26">
        <f>SUM(E6:E10)</f>
        <v>0</v>
      </c>
      <c r="F11" s="27"/>
      <c r="G11" s="28"/>
      <c r="H11" s="32">
        <f>SUM(H6:H10)</f>
        <v>0</v>
      </c>
      <c r="I11" s="33"/>
      <c r="J11" s="68">
        <f>SUM(J6:J10)</f>
        <v>0</v>
      </c>
    </row>
    <row r="12" spans="1:10" ht="15.6" x14ac:dyDescent="0.25">
      <c r="A12" s="103"/>
      <c r="B12" s="122"/>
      <c r="C12" s="25" t="s">
        <v>28</v>
      </c>
      <c r="D12" s="19" t="s">
        <v>14</v>
      </c>
      <c r="E12" s="26">
        <v>27</v>
      </c>
      <c r="F12" s="27"/>
      <c r="G12" s="28" t="s">
        <v>11</v>
      </c>
      <c r="H12" s="29">
        <f>E12</f>
        <v>27</v>
      </c>
      <c r="I12" s="24">
        <v>36</v>
      </c>
      <c r="J12" s="67">
        <f>H12*I12</f>
        <v>972</v>
      </c>
    </row>
    <row r="13" spans="1:10" ht="15.6" x14ac:dyDescent="0.25">
      <c r="A13" s="103"/>
      <c r="B13" s="122"/>
      <c r="C13" s="25" t="s">
        <v>21</v>
      </c>
      <c r="D13" s="19" t="s">
        <v>14</v>
      </c>
      <c r="E13" s="26">
        <v>5</v>
      </c>
      <c r="F13" s="27"/>
      <c r="G13" s="28" t="s">
        <v>11</v>
      </c>
      <c r="H13" s="29">
        <f>E13</f>
        <v>5</v>
      </c>
      <c r="I13" s="24">
        <v>36</v>
      </c>
      <c r="J13" s="67">
        <f>H13*I13</f>
        <v>180</v>
      </c>
    </row>
    <row r="14" spans="1:10" ht="15.6" x14ac:dyDescent="0.25">
      <c r="A14" s="103"/>
      <c r="B14" s="122"/>
      <c r="C14" s="25" t="s">
        <v>22</v>
      </c>
      <c r="D14" s="19" t="s">
        <v>14</v>
      </c>
      <c r="E14" s="26"/>
      <c r="F14" s="27"/>
      <c r="G14" s="28" t="s">
        <v>11</v>
      </c>
      <c r="H14" s="29">
        <f>E14</f>
        <v>0</v>
      </c>
      <c r="I14" s="24">
        <v>36</v>
      </c>
      <c r="J14" s="67">
        <f>H14*I14</f>
        <v>0</v>
      </c>
    </row>
    <row r="15" spans="1:10" ht="15.6" x14ac:dyDescent="0.25">
      <c r="A15" s="103"/>
      <c r="B15" s="122"/>
      <c r="C15" s="25" t="s">
        <v>9</v>
      </c>
      <c r="D15" s="19" t="s">
        <v>14</v>
      </c>
      <c r="E15" s="26"/>
      <c r="F15" s="27"/>
      <c r="G15" s="28" t="s">
        <v>11</v>
      </c>
      <c r="H15" s="29">
        <f>E15</f>
        <v>0</v>
      </c>
      <c r="I15" s="24">
        <v>36</v>
      </c>
      <c r="J15" s="67">
        <f>H15*I15</f>
        <v>0</v>
      </c>
    </row>
    <row r="16" spans="1:10" ht="15.6" x14ac:dyDescent="0.25">
      <c r="A16" s="103"/>
      <c r="B16" s="122"/>
      <c r="C16" s="25" t="s">
        <v>29</v>
      </c>
      <c r="D16" s="19" t="s">
        <v>14</v>
      </c>
      <c r="E16" s="26"/>
      <c r="F16" s="27"/>
      <c r="G16" s="28" t="s">
        <v>11</v>
      </c>
      <c r="H16" s="29">
        <f>E16</f>
        <v>0</v>
      </c>
      <c r="I16" s="24">
        <v>36</v>
      </c>
      <c r="J16" s="67">
        <f>H16*I16</f>
        <v>0</v>
      </c>
    </row>
    <row r="17" spans="1:10" x14ac:dyDescent="0.25">
      <c r="A17" s="103"/>
      <c r="B17" s="122"/>
      <c r="C17" s="30"/>
      <c r="D17" s="31" t="s">
        <v>13</v>
      </c>
      <c r="E17" s="26">
        <f>SUM(E12:E16)</f>
        <v>32</v>
      </c>
      <c r="F17" s="27"/>
      <c r="G17" s="28"/>
      <c r="H17" s="32">
        <f>SUM(H12:H16)</f>
        <v>32</v>
      </c>
      <c r="I17" s="33"/>
      <c r="J17" s="68">
        <f>SUM(J12:J16)</f>
        <v>1152</v>
      </c>
    </row>
    <row r="18" spans="1:10" ht="15.6" x14ac:dyDescent="0.25">
      <c r="A18" s="103"/>
      <c r="B18" s="122"/>
      <c r="C18" s="18" t="s">
        <v>28</v>
      </c>
      <c r="D18" s="34" t="s">
        <v>15</v>
      </c>
      <c r="E18" s="26">
        <v>27</v>
      </c>
      <c r="F18" s="35">
        <v>0.6</v>
      </c>
      <c r="G18" s="28" t="s">
        <v>16</v>
      </c>
      <c r="H18" s="29">
        <f>ROUND(E18/F18,0)</f>
        <v>45</v>
      </c>
      <c r="I18" s="24">
        <v>22</v>
      </c>
      <c r="J18" s="67">
        <f>H18*I18</f>
        <v>990</v>
      </c>
    </row>
    <row r="19" spans="1:10" ht="15.6" x14ac:dyDescent="0.25">
      <c r="A19" s="103"/>
      <c r="B19" s="122"/>
      <c r="C19" s="25" t="s">
        <v>21</v>
      </c>
      <c r="D19" s="34" t="s">
        <v>15</v>
      </c>
      <c r="E19" s="26">
        <v>5</v>
      </c>
      <c r="F19" s="35">
        <v>0.6</v>
      </c>
      <c r="G19" s="28" t="s">
        <v>16</v>
      </c>
      <c r="H19" s="29">
        <f t="shared" ref="H19:H22" si="1">ROUND(E19/F19,0)</f>
        <v>8</v>
      </c>
      <c r="I19" s="24">
        <v>22</v>
      </c>
      <c r="J19" s="67">
        <f>H19*I19</f>
        <v>176</v>
      </c>
    </row>
    <row r="20" spans="1:10" ht="15.6" x14ac:dyDescent="0.25">
      <c r="A20" s="103"/>
      <c r="B20" s="122"/>
      <c r="C20" s="25" t="s">
        <v>22</v>
      </c>
      <c r="D20" s="34" t="s">
        <v>15</v>
      </c>
      <c r="E20" s="26"/>
      <c r="F20" s="35">
        <v>0.6</v>
      </c>
      <c r="G20" s="28" t="s">
        <v>16</v>
      </c>
      <c r="H20" s="29">
        <f t="shared" si="1"/>
        <v>0</v>
      </c>
      <c r="I20" s="24">
        <v>22</v>
      </c>
      <c r="J20" s="67">
        <f>H20*I20</f>
        <v>0</v>
      </c>
    </row>
    <row r="21" spans="1:10" ht="15.6" x14ac:dyDescent="0.25">
      <c r="A21" s="103"/>
      <c r="B21" s="122"/>
      <c r="C21" s="25" t="s">
        <v>9</v>
      </c>
      <c r="D21" s="34" t="s">
        <v>15</v>
      </c>
      <c r="E21" s="26"/>
      <c r="F21" s="35">
        <v>0.6</v>
      </c>
      <c r="G21" s="28" t="s">
        <v>16</v>
      </c>
      <c r="H21" s="29">
        <f t="shared" si="1"/>
        <v>0</v>
      </c>
      <c r="I21" s="24">
        <v>22</v>
      </c>
      <c r="J21" s="67">
        <f>H21*I21</f>
        <v>0</v>
      </c>
    </row>
    <row r="22" spans="1:10" ht="15.6" x14ac:dyDescent="0.25">
      <c r="A22" s="103"/>
      <c r="B22" s="122"/>
      <c r="C22" s="25" t="s">
        <v>29</v>
      </c>
      <c r="D22" s="34" t="s">
        <v>15</v>
      </c>
      <c r="E22" s="26"/>
      <c r="F22" s="35">
        <v>0.6</v>
      </c>
      <c r="G22" s="28" t="s">
        <v>16</v>
      </c>
      <c r="H22" s="29">
        <f t="shared" si="1"/>
        <v>0</v>
      </c>
      <c r="I22" s="24">
        <v>22</v>
      </c>
      <c r="J22" s="67">
        <f>H22*I22</f>
        <v>0</v>
      </c>
    </row>
    <row r="23" spans="1:10" x14ac:dyDescent="0.25">
      <c r="A23" s="103"/>
      <c r="B23" s="122"/>
      <c r="C23" s="30"/>
      <c r="D23" s="31" t="s">
        <v>13</v>
      </c>
      <c r="E23" s="26">
        <f>SUM(E18:E22)</f>
        <v>32</v>
      </c>
      <c r="F23" s="35"/>
      <c r="G23" s="28"/>
      <c r="H23" s="32">
        <f>SUM(H18:H22)</f>
        <v>53</v>
      </c>
      <c r="I23" s="33"/>
      <c r="J23" s="68">
        <f>SUM(J18:J22)</f>
        <v>1166</v>
      </c>
    </row>
    <row r="24" spans="1:10" ht="15.6" x14ac:dyDescent="0.25">
      <c r="A24" s="103"/>
      <c r="B24" s="122"/>
      <c r="C24" s="25" t="s">
        <v>28</v>
      </c>
      <c r="D24" s="36" t="s">
        <v>17</v>
      </c>
      <c r="E24" s="37">
        <v>89</v>
      </c>
      <c r="F24" s="35">
        <v>0.6</v>
      </c>
      <c r="G24" s="28" t="s">
        <v>16</v>
      </c>
      <c r="H24" s="29">
        <f t="shared" ref="H24:H28" si="2">ROUND(E24/F24,0)</f>
        <v>148</v>
      </c>
      <c r="I24" s="24">
        <v>22</v>
      </c>
      <c r="J24" s="67">
        <f>H24*I24</f>
        <v>3256</v>
      </c>
    </row>
    <row r="25" spans="1:10" ht="15.6" x14ac:dyDescent="0.25">
      <c r="A25" s="103"/>
      <c r="B25" s="122"/>
      <c r="C25" s="25" t="s">
        <v>21</v>
      </c>
      <c r="D25" s="36" t="s">
        <v>17</v>
      </c>
      <c r="E25" s="37">
        <v>17</v>
      </c>
      <c r="F25" s="35">
        <v>0.6</v>
      </c>
      <c r="G25" s="28" t="s">
        <v>16</v>
      </c>
      <c r="H25" s="29">
        <f t="shared" si="2"/>
        <v>28</v>
      </c>
      <c r="I25" s="24">
        <v>22</v>
      </c>
      <c r="J25" s="67">
        <f>H25*I25</f>
        <v>616</v>
      </c>
    </row>
    <row r="26" spans="1:10" ht="15.6" x14ac:dyDescent="0.25">
      <c r="A26" s="103"/>
      <c r="B26" s="122"/>
      <c r="C26" s="25" t="s">
        <v>22</v>
      </c>
      <c r="D26" s="36" t="s">
        <v>17</v>
      </c>
      <c r="E26" s="37"/>
      <c r="F26" s="35">
        <v>0.6</v>
      </c>
      <c r="G26" s="28" t="s">
        <v>16</v>
      </c>
      <c r="H26" s="29">
        <f t="shared" si="2"/>
        <v>0</v>
      </c>
      <c r="I26" s="24">
        <v>22</v>
      </c>
      <c r="J26" s="67">
        <f>H26*I26</f>
        <v>0</v>
      </c>
    </row>
    <row r="27" spans="1:10" ht="15.6" x14ac:dyDescent="0.25">
      <c r="A27" s="103"/>
      <c r="B27" s="122"/>
      <c r="C27" s="25" t="s">
        <v>9</v>
      </c>
      <c r="D27" s="36" t="s">
        <v>17</v>
      </c>
      <c r="E27" s="37"/>
      <c r="F27" s="35">
        <v>0.6</v>
      </c>
      <c r="G27" s="28" t="s">
        <v>16</v>
      </c>
      <c r="H27" s="29">
        <f t="shared" si="2"/>
        <v>0</v>
      </c>
      <c r="I27" s="24">
        <v>22</v>
      </c>
      <c r="J27" s="67">
        <f>H27*I27</f>
        <v>0</v>
      </c>
    </row>
    <row r="28" spans="1:10" ht="15.6" x14ac:dyDescent="0.25">
      <c r="A28" s="103"/>
      <c r="B28" s="122"/>
      <c r="C28" s="25" t="s">
        <v>29</v>
      </c>
      <c r="D28" s="36" t="s">
        <v>17</v>
      </c>
      <c r="E28" s="37"/>
      <c r="F28" s="35">
        <v>0.6</v>
      </c>
      <c r="G28" s="28" t="s">
        <v>16</v>
      </c>
      <c r="H28" s="29">
        <f t="shared" si="2"/>
        <v>0</v>
      </c>
      <c r="I28" s="24">
        <v>22</v>
      </c>
      <c r="J28" s="67">
        <f>H28*I28</f>
        <v>0</v>
      </c>
    </row>
    <row r="29" spans="1:10" x14ac:dyDescent="0.25">
      <c r="A29" s="103"/>
      <c r="B29" s="122"/>
      <c r="C29" s="39"/>
      <c r="D29" s="40" t="s">
        <v>13</v>
      </c>
      <c r="E29" s="37">
        <f>SUM(E24:E28)</f>
        <v>106</v>
      </c>
      <c r="F29" s="35"/>
      <c r="G29" s="28"/>
      <c r="H29" s="32">
        <f>SUM(H24:H28)</f>
        <v>176</v>
      </c>
      <c r="I29" s="33"/>
      <c r="J29" s="68">
        <f>SUM(J24:J28)</f>
        <v>3872</v>
      </c>
    </row>
    <row r="30" spans="1:10" ht="15.6" x14ac:dyDescent="0.25">
      <c r="A30" s="103"/>
      <c r="B30" s="122"/>
      <c r="C30" s="18" t="s">
        <v>28</v>
      </c>
      <c r="D30" s="36" t="s">
        <v>18</v>
      </c>
      <c r="E30" s="37">
        <v>9</v>
      </c>
      <c r="F30" s="35">
        <v>0.6</v>
      </c>
      <c r="G30" s="28" t="s">
        <v>16</v>
      </c>
      <c r="H30" s="29">
        <f t="shared" ref="H30:H34" si="3">ROUND(E30/F30,0)</f>
        <v>15</v>
      </c>
      <c r="I30" s="24">
        <v>22</v>
      </c>
      <c r="J30" s="67">
        <f>H30*I30</f>
        <v>330</v>
      </c>
    </row>
    <row r="31" spans="1:10" ht="15.6" x14ac:dyDescent="0.25">
      <c r="A31" s="103"/>
      <c r="B31" s="122"/>
      <c r="C31" s="25" t="s">
        <v>21</v>
      </c>
      <c r="D31" s="36" t="s">
        <v>18</v>
      </c>
      <c r="E31" s="37"/>
      <c r="F31" s="35">
        <v>0.6</v>
      </c>
      <c r="G31" s="28" t="s">
        <v>16</v>
      </c>
      <c r="H31" s="29">
        <f t="shared" si="3"/>
        <v>0</v>
      </c>
      <c r="I31" s="24">
        <v>22</v>
      </c>
      <c r="J31" s="67">
        <f>H31*I31</f>
        <v>0</v>
      </c>
    </row>
    <row r="32" spans="1:10" ht="15.6" x14ac:dyDescent="0.25">
      <c r="A32" s="103"/>
      <c r="B32" s="122"/>
      <c r="C32" s="25" t="s">
        <v>22</v>
      </c>
      <c r="D32" s="36" t="s">
        <v>18</v>
      </c>
      <c r="E32" s="37"/>
      <c r="F32" s="35">
        <v>0.6</v>
      </c>
      <c r="G32" s="28" t="s">
        <v>16</v>
      </c>
      <c r="H32" s="29">
        <f t="shared" si="3"/>
        <v>0</v>
      </c>
      <c r="I32" s="24">
        <v>22</v>
      </c>
      <c r="J32" s="67">
        <f>H32*I32</f>
        <v>0</v>
      </c>
    </row>
    <row r="33" spans="1:10" ht="15.6" x14ac:dyDescent="0.25">
      <c r="A33" s="103"/>
      <c r="B33" s="122"/>
      <c r="C33" s="25" t="s">
        <v>9</v>
      </c>
      <c r="D33" s="36" t="s">
        <v>18</v>
      </c>
      <c r="E33" s="37"/>
      <c r="F33" s="35">
        <v>0.6</v>
      </c>
      <c r="G33" s="28" t="s">
        <v>16</v>
      </c>
      <c r="H33" s="29">
        <f t="shared" si="3"/>
        <v>0</v>
      </c>
      <c r="I33" s="24">
        <v>22</v>
      </c>
      <c r="J33" s="67">
        <f>H33*I33</f>
        <v>0</v>
      </c>
    </row>
    <row r="34" spans="1:10" ht="15.6" x14ac:dyDescent="0.25">
      <c r="A34" s="103"/>
      <c r="B34" s="122"/>
      <c r="C34" s="25" t="s">
        <v>29</v>
      </c>
      <c r="D34" s="36" t="s">
        <v>18</v>
      </c>
      <c r="E34" s="37"/>
      <c r="F34" s="35">
        <v>0.6</v>
      </c>
      <c r="G34" s="28" t="s">
        <v>16</v>
      </c>
      <c r="H34" s="29">
        <f t="shared" si="3"/>
        <v>0</v>
      </c>
      <c r="I34" s="24">
        <v>22</v>
      </c>
      <c r="J34" s="67">
        <f>H34*I34</f>
        <v>0</v>
      </c>
    </row>
    <row r="35" spans="1:10" x14ac:dyDescent="0.25">
      <c r="A35" s="103"/>
      <c r="B35" s="122"/>
      <c r="C35" s="39"/>
      <c r="D35" s="40" t="s">
        <v>13</v>
      </c>
      <c r="E35" s="37">
        <f>SUM(E30:E34)</f>
        <v>9</v>
      </c>
      <c r="F35" s="35"/>
      <c r="G35" s="28"/>
      <c r="H35" s="32">
        <f>SUM(H30:H34)</f>
        <v>15</v>
      </c>
      <c r="I35" s="33"/>
      <c r="J35" s="68">
        <f>SUM(J30:J34)</f>
        <v>330</v>
      </c>
    </row>
    <row r="36" spans="1:10" ht="15.6" x14ac:dyDescent="0.25">
      <c r="A36" s="103"/>
      <c r="B36" s="122"/>
      <c r="C36" s="25" t="s">
        <v>28</v>
      </c>
      <c r="D36" s="36" t="s">
        <v>19</v>
      </c>
      <c r="E36" s="37">
        <v>300</v>
      </c>
      <c r="F36" s="35">
        <v>0.6</v>
      </c>
      <c r="G36" s="28" t="s">
        <v>16</v>
      </c>
      <c r="H36" s="29">
        <f t="shared" ref="H36:H40" si="4">ROUND(E36/F36,0)</f>
        <v>500</v>
      </c>
      <c r="I36" s="24">
        <v>22</v>
      </c>
      <c r="J36" s="67">
        <f>H36*I36</f>
        <v>11000</v>
      </c>
    </row>
    <row r="37" spans="1:10" ht="15.6" x14ac:dyDescent="0.25">
      <c r="A37" s="103"/>
      <c r="B37" s="122"/>
      <c r="C37" s="25" t="s">
        <v>21</v>
      </c>
      <c r="D37" s="36" t="s">
        <v>19</v>
      </c>
      <c r="E37" s="37">
        <v>11</v>
      </c>
      <c r="F37" s="35">
        <v>0.6</v>
      </c>
      <c r="G37" s="28" t="s">
        <v>16</v>
      </c>
      <c r="H37" s="29">
        <f t="shared" si="4"/>
        <v>18</v>
      </c>
      <c r="I37" s="24">
        <v>22</v>
      </c>
      <c r="J37" s="67">
        <f>H37*I37</f>
        <v>396</v>
      </c>
    </row>
    <row r="38" spans="1:10" ht="15.6" x14ac:dyDescent="0.25">
      <c r="A38" s="103"/>
      <c r="B38" s="122"/>
      <c r="C38" s="25" t="s">
        <v>22</v>
      </c>
      <c r="D38" s="36" t="s">
        <v>19</v>
      </c>
      <c r="E38" s="37">
        <v>2</v>
      </c>
      <c r="F38" s="35">
        <v>0.6</v>
      </c>
      <c r="G38" s="28" t="s">
        <v>16</v>
      </c>
      <c r="H38" s="29">
        <f t="shared" si="4"/>
        <v>3</v>
      </c>
      <c r="I38" s="24">
        <v>22</v>
      </c>
      <c r="J38" s="67">
        <f>H38*I38</f>
        <v>66</v>
      </c>
    </row>
    <row r="39" spans="1:10" ht="15.6" x14ac:dyDescent="0.25">
      <c r="A39" s="103"/>
      <c r="B39" s="122"/>
      <c r="C39" s="25" t="s">
        <v>9</v>
      </c>
      <c r="D39" s="36" t="s">
        <v>19</v>
      </c>
      <c r="E39" s="37">
        <v>2</v>
      </c>
      <c r="F39" s="35">
        <v>0.6</v>
      </c>
      <c r="G39" s="28" t="s">
        <v>16</v>
      </c>
      <c r="H39" s="29">
        <f t="shared" si="4"/>
        <v>3</v>
      </c>
      <c r="I39" s="24">
        <v>22</v>
      </c>
      <c r="J39" s="67">
        <f>H39*I39</f>
        <v>66</v>
      </c>
    </row>
    <row r="40" spans="1:10" ht="15.6" x14ac:dyDescent="0.25">
      <c r="A40" s="103"/>
      <c r="B40" s="122"/>
      <c r="C40" s="25" t="s">
        <v>29</v>
      </c>
      <c r="D40" s="36" t="s">
        <v>19</v>
      </c>
      <c r="E40" s="37">
        <v>1</v>
      </c>
      <c r="F40" s="35">
        <v>0.6</v>
      </c>
      <c r="G40" s="28" t="s">
        <v>16</v>
      </c>
      <c r="H40" s="29">
        <f t="shared" si="4"/>
        <v>2</v>
      </c>
      <c r="I40" s="24">
        <v>22</v>
      </c>
      <c r="J40" s="67">
        <f>H40*I40</f>
        <v>44</v>
      </c>
    </row>
    <row r="41" spans="1:10" x14ac:dyDescent="0.25">
      <c r="A41" s="103"/>
      <c r="B41" s="122"/>
      <c r="C41" s="39"/>
      <c r="D41" s="40" t="s">
        <v>13</v>
      </c>
      <c r="E41" s="37">
        <f>SUM(E36:E40)</f>
        <v>316</v>
      </c>
      <c r="F41" s="35"/>
      <c r="G41" s="28"/>
      <c r="H41" s="32">
        <f>SUM(H36:H40)</f>
        <v>526</v>
      </c>
      <c r="I41" s="33"/>
      <c r="J41" s="68">
        <f>SUM(J36:J40)</f>
        <v>11572</v>
      </c>
    </row>
    <row r="42" spans="1:10" ht="15.6" x14ac:dyDescent="0.25">
      <c r="A42" s="103"/>
      <c r="B42" s="122"/>
      <c r="C42" s="18" t="s">
        <v>28</v>
      </c>
      <c r="D42" s="36" t="s">
        <v>20</v>
      </c>
      <c r="E42" s="37">
        <v>122</v>
      </c>
      <c r="F42" s="35">
        <v>0.55000000000000004</v>
      </c>
      <c r="G42" s="28" t="s">
        <v>16</v>
      </c>
      <c r="H42" s="29">
        <f t="shared" ref="H42:H46" si="5">ROUND(E42/F42,0)</f>
        <v>222</v>
      </c>
      <c r="I42" s="24">
        <v>22</v>
      </c>
      <c r="J42" s="67">
        <f>H42*I42</f>
        <v>4884</v>
      </c>
    </row>
    <row r="43" spans="1:10" ht="15.6" x14ac:dyDescent="0.25">
      <c r="A43" s="103"/>
      <c r="B43" s="122"/>
      <c r="C43" s="25" t="s">
        <v>21</v>
      </c>
      <c r="D43" s="36" t="s">
        <v>20</v>
      </c>
      <c r="E43" s="37">
        <v>300</v>
      </c>
      <c r="F43" s="35">
        <v>0.55000000000000004</v>
      </c>
      <c r="G43" s="28" t="s">
        <v>16</v>
      </c>
      <c r="H43" s="29">
        <f t="shared" si="5"/>
        <v>545</v>
      </c>
      <c r="I43" s="24">
        <v>22</v>
      </c>
      <c r="J43" s="67">
        <f>H43*I43</f>
        <v>11990</v>
      </c>
    </row>
    <row r="44" spans="1:10" ht="15.6" x14ac:dyDescent="0.25">
      <c r="A44" s="103"/>
      <c r="B44" s="122"/>
      <c r="C44" s="25" t="s">
        <v>22</v>
      </c>
      <c r="D44" s="36" t="s">
        <v>20</v>
      </c>
      <c r="E44" s="37">
        <v>16</v>
      </c>
      <c r="F44" s="35">
        <v>0.55000000000000004</v>
      </c>
      <c r="G44" s="28" t="s">
        <v>16</v>
      </c>
      <c r="H44" s="29">
        <f t="shared" si="5"/>
        <v>29</v>
      </c>
      <c r="I44" s="24">
        <v>22</v>
      </c>
      <c r="J44" s="67">
        <f>H44*I44</f>
        <v>638</v>
      </c>
    </row>
    <row r="45" spans="1:10" ht="15.6" x14ac:dyDescent="0.25">
      <c r="A45" s="103"/>
      <c r="B45" s="122"/>
      <c r="C45" s="25" t="s">
        <v>9</v>
      </c>
      <c r="D45" s="36" t="s">
        <v>20</v>
      </c>
      <c r="E45" s="37">
        <v>15</v>
      </c>
      <c r="F45" s="35">
        <v>0.55000000000000004</v>
      </c>
      <c r="G45" s="28" t="s">
        <v>16</v>
      </c>
      <c r="H45" s="29">
        <f t="shared" si="5"/>
        <v>27</v>
      </c>
      <c r="I45" s="24">
        <v>22</v>
      </c>
      <c r="J45" s="67">
        <f>H45*I45</f>
        <v>594</v>
      </c>
    </row>
    <row r="46" spans="1:10" ht="15.6" x14ac:dyDescent="0.25">
      <c r="A46" s="103"/>
      <c r="B46" s="122"/>
      <c r="C46" s="25" t="s">
        <v>29</v>
      </c>
      <c r="D46" s="36" t="s">
        <v>20</v>
      </c>
      <c r="E46" s="37">
        <v>7</v>
      </c>
      <c r="F46" s="35">
        <v>0.55000000000000004</v>
      </c>
      <c r="G46" s="28" t="s">
        <v>16</v>
      </c>
      <c r="H46" s="29">
        <f t="shared" si="5"/>
        <v>13</v>
      </c>
      <c r="I46" s="24">
        <v>22</v>
      </c>
      <c r="J46" s="67">
        <f>H46*I46</f>
        <v>286</v>
      </c>
    </row>
    <row r="47" spans="1:10" x14ac:dyDescent="0.25">
      <c r="A47" s="103"/>
      <c r="B47" s="122"/>
      <c r="C47" s="39"/>
      <c r="D47" s="40" t="s">
        <v>13</v>
      </c>
      <c r="E47" s="37">
        <f>SUM(E42:E46)</f>
        <v>460</v>
      </c>
      <c r="F47" s="27"/>
      <c r="G47" s="28"/>
      <c r="H47" s="32">
        <f>SUM(H42:H46)</f>
        <v>836</v>
      </c>
      <c r="I47" s="33"/>
      <c r="J47" s="68">
        <f>SUM(J42:J46)</f>
        <v>18392</v>
      </c>
    </row>
    <row r="48" spans="1:10" ht="14.4" thickBot="1" x14ac:dyDescent="0.35">
      <c r="A48" s="103"/>
      <c r="B48" s="122"/>
      <c r="C48" s="123" t="s">
        <v>27</v>
      </c>
      <c r="D48" s="124"/>
      <c r="E48" s="41">
        <f>SUM(E47,E29,E11,E23,E41,E35,E17)</f>
        <v>955</v>
      </c>
      <c r="F48" s="27"/>
      <c r="G48" s="125"/>
      <c r="H48" s="126"/>
      <c r="I48" s="33"/>
      <c r="J48" s="69">
        <f>SUM(J47,J29,J11,J23,J41,J35,J17)</f>
        <v>36484</v>
      </c>
    </row>
    <row r="49" spans="1:12" ht="14.4" thickBot="1" x14ac:dyDescent="0.3">
      <c r="A49" s="104"/>
      <c r="B49" s="96" t="s">
        <v>24</v>
      </c>
      <c r="C49" s="97"/>
      <c r="D49" s="98"/>
      <c r="E49" s="50">
        <f>E48</f>
        <v>955</v>
      </c>
      <c r="F49" s="51"/>
      <c r="G49" s="52"/>
      <c r="H49" s="53"/>
      <c r="I49" s="54"/>
      <c r="J49" s="65">
        <f>J48</f>
        <v>36484</v>
      </c>
      <c r="L49">
        <f>J49/E49</f>
        <v>38.203141361256542</v>
      </c>
    </row>
    <row r="51" spans="1:12" x14ac:dyDescent="0.25">
      <c r="L51" s="94">
        <f>J49*0.05</f>
        <v>1824.2</v>
      </c>
    </row>
  </sheetData>
  <mergeCells count="16">
    <mergeCell ref="A1:J1"/>
    <mergeCell ref="B49:D49"/>
    <mergeCell ref="I3:I4"/>
    <mergeCell ref="J3:J4"/>
    <mergeCell ref="A6:A49"/>
    <mergeCell ref="A3:A4"/>
    <mergeCell ref="B3:B4"/>
    <mergeCell ref="C3:C4"/>
    <mergeCell ref="D3:D4"/>
    <mergeCell ref="E3:E4"/>
    <mergeCell ref="F3:F4"/>
    <mergeCell ref="G3:G4"/>
    <mergeCell ref="H3:H4"/>
    <mergeCell ref="B6:B48"/>
    <mergeCell ref="C48:D48"/>
    <mergeCell ref="G48:H48"/>
  </mergeCells>
  <pageMargins left="0.70866141732283472" right="0.31496062992125984" top="0.39370078740157483" bottom="0.39370078740157483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"/>
  <sheetViews>
    <sheetView topLeftCell="A15" workbookViewId="0">
      <selection sqref="A1:J36"/>
    </sheetView>
  </sheetViews>
  <sheetFormatPr defaultRowHeight="13.2" x14ac:dyDescent="0.25"/>
  <cols>
    <col min="1" max="1" width="6.5546875" style="1" customWidth="1"/>
    <col min="2" max="2" width="9.109375" customWidth="1"/>
    <col min="3" max="3" width="10.88671875" customWidth="1"/>
    <col min="4" max="4" width="29.5546875" customWidth="1"/>
    <col min="5" max="5" width="10.8867187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s="2" customFormat="1" ht="15.6" x14ac:dyDescent="0.25">
      <c r="A1" s="95" t="s">
        <v>23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s="2" customFormat="1" ht="8.25" customHeight="1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s="3" customFormat="1" ht="15" customHeight="1" x14ac:dyDescent="0.25">
      <c r="A3" s="105" t="s">
        <v>2</v>
      </c>
      <c r="B3" s="107" t="s">
        <v>1</v>
      </c>
      <c r="C3" s="109" t="s">
        <v>3</v>
      </c>
      <c r="D3" s="111" t="s">
        <v>0</v>
      </c>
      <c r="E3" s="113" t="s">
        <v>44</v>
      </c>
      <c r="F3" s="115" t="s">
        <v>4</v>
      </c>
      <c r="G3" s="117" t="s">
        <v>5</v>
      </c>
      <c r="H3" s="119" t="s">
        <v>6</v>
      </c>
      <c r="I3" s="99" t="s">
        <v>7</v>
      </c>
      <c r="J3" s="101" t="s">
        <v>8</v>
      </c>
    </row>
    <row r="4" spans="1:10" s="3" customFormat="1" ht="90.75" customHeight="1" thickBot="1" x14ac:dyDescent="0.3">
      <c r="A4" s="106"/>
      <c r="B4" s="108"/>
      <c r="C4" s="110"/>
      <c r="D4" s="112"/>
      <c r="E4" s="114"/>
      <c r="F4" s="116"/>
      <c r="G4" s="118"/>
      <c r="H4" s="120"/>
      <c r="I4" s="100"/>
      <c r="J4" s="102"/>
    </row>
    <row r="5" spans="1:10" s="3" customFormat="1" ht="13.5" customHeight="1" thickBot="1" x14ac:dyDescent="0.3">
      <c r="A5" s="10">
        <v>1</v>
      </c>
      <c r="B5" s="72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x14ac:dyDescent="0.25">
      <c r="A6" s="103" t="s">
        <v>30</v>
      </c>
      <c r="B6" s="127" t="s">
        <v>32</v>
      </c>
      <c r="C6" s="18" t="s">
        <v>21</v>
      </c>
      <c r="D6" s="19" t="s">
        <v>10</v>
      </c>
      <c r="E6" s="20"/>
      <c r="F6" s="21"/>
      <c r="G6" s="22" t="s">
        <v>11</v>
      </c>
      <c r="H6" s="23">
        <f>E6</f>
        <v>0</v>
      </c>
      <c r="I6" s="24">
        <v>36</v>
      </c>
      <c r="J6" s="66">
        <f>H6*I6</f>
        <v>0</v>
      </c>
    </row>
    <row r="7" spans="1:10" ht="15.6" x14ac:dyDescent="0.25">
      <c r="A7" s="103"/>
      <c r="B7" s="122"/>
      <c r="C7" s="25" t="s">
        <v>28</v>
      </c>
      <c r="D7" s="19" t="s">
        <v>10</v>
      </c>
      <c r="E7" s="26"/>
      <c r="F7" s="27"/>
      <c r="G7" s="28" t="s">
        <v>11</v>
      </c>
      <c r="H7" s="29">
        <f>E7</f>
        <v>0</v>
      </c>
      <c r="I7" s="24">
        <v>36</v>
      </c>
      <c r="J7" s="67">
        <f>H7*I7</f>
        <v>0</v>
      </c>
    </row>
    <row r="8" spans="1:10" x14ac:dyDescent="0.25">
      <c r="A8" s="103"/>
      <c r="B8" s="122"/>
      <c r="C8" s="30"/>
      <c r="D8" s="31" t="s">
        <v>13</v>
      </c>
      <c r="E8" s="26">
        <f>SUM(E6:E7)</f>
        <v>0</v>
      </c>
      <c r="F8" s="27"/>
      <c r="G8" s="28"/>
      <c r="H8" s="32">
        <f>SUM(H6:H7)</f>
        <v>0</v>
      </c>
      <c r="I8" s="33"/>
      <c r="J8" s="68">
        <f>SUM(J6:J7)</f>
        <v>0</v>
      </c>
    </row>
    <row r="9" spans="1:10" ht="15.6" x14ac:dyDescent="0.25">
      <c r="A9" s="103"/>
      <c r="B9" s="122"/>
      <c r="C9" s="18" t="s">
        <v>21</v>
      </c>
      <c r="D9" s="19" t="s">
        <v>14</v>
      </c>
      <c r="E9" s="26">
        <v>0</v>
      </c>
      <c r="F9" s="27"/>
      <c r="G9" s="28" t="s">
        <v>11</v>
      </c>
      <c r="H9" s="29">
        <f>E9</f>
        <v>0</v>
      </c>
      <c r="I9" s="24">
        <v>36</v>
      </c>
      <c r="J9" s="67">
        <f>H9*I9</f>
        <v>0</v>
      </c>
    </row>
    <row r="10" spans="1:10" ht="15.6" x14ac:dyDescent="0.25">
      <c r="A10" s="103"/>
      <c r="B10" s="122"/>
      <c r="C10" s="25" t="s">
        <v>28</v>
      </c>
      <c r="D10" s="19" t="s">
        <v>14</v>
      </c>
      <c r="E10" s="26">
        <v>4</v>
      </c>
      <c r="F10" s="27"/>
      <c r="G10" s="28" t="s">
        <v>11</v>
      </c>
      <c r="H10" s="29">
        <f>E10</f>
        <v>4</v>
      </c>
      <c r="I10" s="24">
        <v>36</v>
      </c>
      <c r="J10" s="67">
        <f>H10*I10</f>
        <v>144</v>
      </c>
    </row>
    <row r="11" spans="1:10" x14ac:dyDescent="0.25">
      <c r="A11" s="103"/>
      <c r="B11" s="122"/>
      <c r="C11" s="30"/>
      <c r="D11" s="31" t="s">
        <v>13</v>
      </c>
      <c r="E11" s="26">
        <f>SUM(E9:E10)</f>
        <v>4</v>
      </c>
      <c r="F11" s="27"/>
      <c r="G11" s="28"/>
      <c r="H11" s="32">
        <f>SUM(H9:H10)</f>
        <v>4</v>
      </c>
      <c r="I11" s="33"/>
      <c r="J11" s="68">
        <f>SUM(J9:J10)</f>
        <v>144</v>
      </c>
    </row>
    <row r="12" spans="1:10" ht="15.6" x14ac:dyDescent="0.25">
      <c r="A12" s="103"/>
      <c r="B12" s="122"/>
      <c r="C12" s="18" t="s">
        <v>21</v>
      </c>
      <c r="D12" s="34" t="s">
        <v>15</v>
      </c>
      <c r="E12" s="26">
        <v>1</v>
      </c>
      <c r="F12" s="35">
        <v>0.6</v>
      </c>
      <c r="G12" s="28" t="s">
        <v>16</v>
      </c>
      <c r="H12" s="29">
        <f>ROUND(E12/F12,0)</f>
        <v>2</v>
      </c>
      <c r="I12" s="24">
        <v>22</v>
      </c>
      <c r="J12" s="67">
        <f>H12*I12</f>
        <v>44</v>
      </c>
    </row>
    <row r="13" spans="1:10" ht="15.6" x14ac:dyDescent="0.25">
      <c r="A13" s="103"/>
      <c r="B13" s="122"/>
      <c r="C13" s="25" t="s">
        <v>28</v>
      </c>
      <c r="D13" s="34" t="s">
        <v>15</v>
      </c>
      <c r="E13" s="26">
        <v>4</v>
      </c>
      <c r="F13" s="35">
        <v>0.6</v>
      </c>
      <c r="G13" s="28" t="s">
        <v>16</v>
      </c>
      <c r="H13" s="29">
        <f>ROUND(E13/F13,0)</f>
        <v>7</v>
      </c>
      <c r="I13" s="24">
        <v>22</v>
      </c>
      <c r="J13" s="67">
        <f>H13*I13</f>
        <v>154</v>
      </c>
    </row>
    <row r="14" spans="1:10" x14ac:dyDescent="0.25">
      <c r="A14" s="103"/>
      <c r="B14" s="122"/>
      <c r="C14" s="39"/>
      <c r="D14" s="40" t="s">
        <v>13</v>
      </c>
      <c r="E14" s="37">
        <f>SUM(E12:E13)</f>
        <v>5</v>
      </c>
      <c r="F14" s="35"/>
      <c r="G14" s="28"/>
      <c r="H14" s="32">
        <f>SUM(H12:H13)</f>
        <v>9</v>
      </c>
      <c r="I14" s="33"/>
      <c r="J14" s="68">
        <f>SUM(J12:J13)</f>
        <v>198</v>
      </c>
    </row>
    <row r="15" spans="1:10" ht="15.6" x14ac:dyDescent="0.25">
      <c r="A15" s="103"/>
      <c r="B15" s="122"/>
      <c r="C15" s="18" t="s">
        <v>21</v>
      </c>
      <c r="D15" s="36" t="s">
        <v>17</v>
      </c>
      <c r="E15" s="37">
        <v>15</v>
      </c>
      <c r="F15" s="35">
        <v>0.6</v>
      </c>
      <c r="G15" s="28" t="s">
        <v>16</v>
      </c>
      <c r="H15" s="29">
        <f>ROUND(E15/F15,0)</f>
        <v>25</v>
      </c>
      <c r="I15" s="24">
        <v>22</v>
      </c>
      <c r="J15" s="67">
        <f>H15*I15</f>
        <v>550</v>
      </c>
    </row>
    <row r="16" spans="1:10" ht="15.6" x14ac:dyDescent="0.25">
      <c r="A16" s="103"/>
      <c r="B16" s="122"/>
      <c r="C16" s="25" t="s">
        <v>28</v>
      </c>
      <c r="D16" s="36" t="s">
        <v>17</v>
      </c>
      <c r="E16" s="37">
        <v>31</v>
      </c>
      <c r="F16" s="35">
        <v>0.6</v>
      </c>
      <c r="G16" s="28" t="s">
        <v>16</v>
      </c>
      <c r="H16" s="29">
        <f>ROUND(E16/F16,0)</f>
        <v>52</v>
      </c>
      <c r="I16" s="24">
        <v>22</v>
      </c>
      <c r="J16" s="67">
        <f>H16*I16</f>
        <v>1144</v>
      </c>
    </row>
    <row r="17" spans="1:10" x14ac:dyDescent="0.25">
      <c r="A17" s="103"/>
      <c r="B17" s="122"/>
      <c r="C17" s="39"/>
      <c r="D17" s="40" t="s">
        <v>13</v>
      </c>
      <c r="E17" s="37">
        <f>SUM(E15:E16)</f>
        <v>46</v>
      </c>
      <c r="F17" s="35"/>
      <c r="G17" s="28"/>
      <c r="H17" s="32">
        <f>SUM(H15:H16)</f>
        <v>77</v>
      </c>
      <c r="I17" s="33"/>
      <c r="J17" s="68">
        <f>SUM(J15:J16)</f>
        <v>1694</v>
      </c>
    </row>
    <row r="18" spans="1:10" ht="15.6" x14ac:dyDescent="0.25">
      <c r="A18" s="103"/>
      <c r="B18" s="122"/>
      <c r="C18" s="18" t="s">
        <v>21</v>
      </c>
      <c r="D18" s="36" t="s">
        <v>18</v>
      </c>
      <c r="E18" s="37">
        <v>1</v>
      </c>
      <c r="F18" s="35">
        <v>0.6</v>
      </c>
      <c r="G18" s="28" t="s">
        <v>16</v>
      </c>
      <c r="H18" s="29">
        <f>ROUND(E18/F18,0)</f>
        <v>2</v>
      </c>
      <c r="I18" s="24">
        <v>22</v>
      </c>
      <c r="J18" s="67">
        <f>H18*I18</f>
        <v>44</v>
      </c>
    </row>
    <row r="19" spans="1:10" ht="15.6" x14ac:dyDescent="0.25">
      <c r="A19" s="103"/>
      <c r="B19" s="122"/>
      <c r="C19" s="25" t="s">
        <v>28</v>
      </c>
      <c r="D19" s="36" t="s">
        <v>18</v>
      </c>
      <c r="E19" s="37">
        <v>2</v>
      </c>
      <c r="F19" s="35">
        <v>0.6</v>
      </c>
      <c r="G19" s="28" t="s">
        <v>16</v>
      </c>
      <c r="H19" s="29">
        <f>ROUND(E19/F19,0)</f>
        <v>3</v>
      </c>
      <c r="I19" s="24">
        <v>22</v>
      </c>
      <c r="J19" s="67">
        <f>H19*I19</f>
        <v>66</v>
      </c>
    </row>
    <row r="20" spans="1:10" x14ac:dyDescent="0.25">
      <c r="A20" s="103"/>
      <c r="B20" s="122"/>
      <c r="C20" s="39"/>
      <c r="D20" s="40" t="s">
        <v>13</v>
      </c>
      <c r="E20" s="37">
        <f>SUM(E18:E19)</f>
        <v>3</v>
      </c>
      <c r="F20" s="35"/>
      <c r="G20" s="28"/>
      <c r="H20" s="32">
        <f>SUM(H18:H19)</f>
        <v>5</v>
      </c>
      <c r="I20" s="33"/>
      <c r="J20" s="68">
        <f>SUM(J18:J19)</f>
        <v>110</v>
      </c>
    </row>
    <row r="21" spans="1:10" ht="15.6" x14ac:dyDescent="0.25">
      <c r="A21" s="103"/>
      <c r="B21" s="122"/>
      <c r="C21" s="18" t="s">
        <v>21</v>
      </c>
      <c r="D21" s="36" t="s">
        <v>19</v>
      </c>
      <c r="E21" s="37">
        <v>42</v>
      </c>
      <c r="F21" s="35">
        <v>0.6</v>
      </c>
      <c r="G21" s="28" t="s">
        <v>16</v>
      </c>
      <c r="H21" s="29">
        <f>ROUND(E21/F21,0)</f>
        <v>70</v>
      </c>
      <c r="I21" s="24">
        <v>22</v>
      </c>
      <c r="J21" s="67">
        <f>H21*I21</f>
        <v>1540</v>
      </c>
    </row>
    <row r="22" spans="1:10" ht="15.6" x14ac:dyDescent="0.25">
      <c r="A22" s="103"/>
      <c r="B22" s="122"/>
      <c r="C22" s="25" t="s">
        <v>28</v>
      </c>
      <c r="D22" s="36" t="s">
        <v>19</v>
      </c>
      <c r="E22" s="37">
        <v>100</v>
      </c>
      <c r="F22" s="35">
        <v>0.6</v>
      </c>
      <c r="G22" s="28" t="s">
        <v>16</v>
      </c>
      <c r="H22" s="29">
        <f>ROUND(E22/F22,0)</f>
        <v>167</v>
      </c>
      <c r="I22" s="24">
        <v>22</v>
      </c>
      <c r="J22" s="67">
        <f>H22*I22</f>
        <v>3674</v>
      </c>
    </row>
    <row r="23" spans="1:10" x14ac:dyDescent="0.25">
      <c r="A23" s="103"/>
      <c r="B23" s="122"/>
      <c r="C23" s="39"/>
      <c r="D23" s="40" t="s">
        <v>13</v>
      </c>
      <c r="E23" s="37">
        <f>SUM(E21:E22)</f>
        <v>142</v>
      </c>
      <c r="F23" s="35"/>
      <c r="G23" s="28"/>
      <c r="H23" s="32">
        <f>SUM(H21:H22)</f>
        <v>237</v>
      </c>
      <c r="I23" s="33"/>
      <c r="J23" s="68">
        <f>SUM(J21:J22)</f>
        <v>5214</v>
      </c>
    </row>
    <row r="24" spans="1:10" ht="15.6" x14ac:dyDescent="0.25">
      <c r="A24" s="103"/>
      <c r="B24" s="122"/>
      <c r="C24" s="18" t="s">
        <v>21</v>
      </c>
      <c r="D24" s="36" t="s">
        <v>20</v>
      </c>
      <c r="E24" s="37">
        <v>200</v>
      </c>
      <c r="F24" s="35">
        <v>0.55000000000000004</v>
      </c>
      <c r="G24" s="28" t="s">
        <v>16</v>
      </c>
      <c r="H24" s="29">
        <f>ROUND(E24/F24,0)</f>
        <v>364</v>
      </c>
      <c r="I24" s="24">
        <v>22</v>
      </c>
      <c r="J24" s="67">
        <f>H24*I24</f>
        <v>8008</v>
      </c>
    </row>
    <row r="25" spans="1:10" ht="15.6" x14ac:dyDescent="0.25">
      <c r="A25" s="103"/>
      <c r="B25" s="122"/>
      <c r="C25" s="25" t="s">
        <v>28</v>
      </c>
      <c r="D25" s="36" t="s">
        <v>20</v>
      </c>
      <c r="E25" s="37">
        <v>56</v>
      </c>
      <c r="F25" s="35">
        <v>0.55000000000000004</v>
      </c>
      <c r="G25" s="28" t="s">
        <v>16</v>
      </c>
      <c r="H25" s="29">
        <f>ROUND(E25/F25,0)</f>
        <v>102</v>
      </c>
      <c r="I25" s="24">
        <v>22</v>
      </c>
      <c r="J25" s="67">
        <f>H25*I25</f>
        <v>2244</v>
      </c>
    </row>
    <row r="26" spans="1:10" x14ac:dyDescent="0.25">
      <c r="A26" s="103"/>
      <c r="B26" s="122"/>
      <c r="C26" s="39"/>
      <c r="D26" s="40" t="s">
        <v>13</v>
      </c>
      <c r="E26" s="37">
        <f>SUM(E24:E25)</f>
        <v>256</v>
      </c>
      <c r="F26" s="27"/>
      <c r="G26" s="28"/>
      <c r="H26" s="32">
        <f>SUM(H24:H25)</f>
        <v>466</v>
      </c>
      <c r="I26" s="33"/>
      <c r="J26" s="68">
        <f>SUM(J24:J25)</f>
        <v>10252</v>
      </c>
    </row>
    <row r="27" spans="1:10" ht="13.8" x14ac:dyDescent="0.3">
      <c r="A27" s="103"/>
      <c r="B27" s="122"/>
      <c r="C27" s="123" t="s">
        <v>33</v>
      </c>
      <c r="D27" s="124"/>
      <c r="E27" s="41">
        <f>SUM(E26,E17,E8,E14,E23,E20,E11)</f>
        <v>456</v>
      </c>
      <c r="F27" s="27"/>
      <c r="G27" s="125"/>
      <c r="H27" s="126"/>
      <c r="I27" s="33"/>
      <c r="J27" s="69">
        <f>SUM(J26,J17,J8,J14,J23,J20,J11)</f>
        <v>17612</v>
      </c>
    </row>
    <row r="28" spans="1:10" ht="15.6" x14ac:dyDescent="0.25">
      <c r="A28" s="103"/>
      <c r="B28" s="128" t="s">
        <v>34</v>
      </c>
      <c r="C28" s="43" t="s">
        <v>21</v>
      </c>
      <c r="D28" s="19" t="s">
        <v>10</v>
      </c>
      <c r="E28" s="44">
        <v>0</v>
      </c>
      <c r="F28" s="21"/>
      <c r="G28" s="22" t="s">
        <v>11</v>
      </c>
      <c r="H28" s="23">
        <f>E28</f>
        <v>0</v>
      </c>
      <c r="I28" s="45">
        <v>36</v>
      </c>
      <c r="J28" s="70">
        <f t="shared" ref="J28:J34" si="1">H28*I28</f>
        <v>0</v>
      </c>
    </row>
    <row r="29" spans="1:10" ht="15.6" x14ac:dyDescent="0.25">
      <c r="A29" s="103"/>
      <c r="B29" s="128"/>
      <c r="C29" s="43" t="s">
        <v>21</v>
      </c>
      <c r="D29" s="19" t="s">
        <v>14</v>
      </c>
      <c r="E29" s="44">
        <v>0</v>
      </c>
      <c r="F29" s="21"/>
      <c r="G29" s="22" t="s">
        <v>11</v>
      </c>
      <c r="H29" s="23">
        <f>E29</f>
        <v>0</v>
      </c>
      <c r="I29" s="45">
        <v>36</v>
      </c>
      <c r="J29" s="70">
        <f t="shared" si="1"/>
        <v>0</v>
      </c>
    </row>
    <row r="30" spans="1:10" ht="15.6" x14ac:dyDescent="0.25">
      <c r="A30" s="103"/>
      <c r="B30" s="129"/>
      <c r="C30" s="43" t="s">
        <v>21</v>
      </c>
      <c r="D30" s="34" t="s">
        <v>15</v>
      </c>
      <c r="E30" s="46">
        <v>0</v>
      </c>
      <c r="F30" s="35">
        <v>0.6</v>
      </c>
      <c r="G30" s="28" t="s">
        <v>16</v>
      </c>
      <c r="H30" s="29">
        <f>ROUND(E30/F30,0)</f>
        <v>0</v>
      </c>
      <c r="I30" s="24">
        <v>22</v>
      </c>
      <c r="J30" s="70">
        <f t="shared" si="1"/>
        <v>0</v>
      </c>
    </row>
    <row r="31" spans="1:10" ht="15.6" x14ac:dyDescent="0.25">
      <c r="A31" s="103"/>
      <c r="B31" s="129"/>
      <c r="C31" s="47" t="s">
        <v>21</v>
      </c>
      <c r="D31" s="36" t="s">
        <v>17</v>
      </c>
      <c r="E31" s="48">
        <v>75</v>
      </c>
      <c r="F31" s="35">
        <v>0.6</v>
      </c>
      <c r="G31" s="28" t="s">
        <v>16</v>
      </c>
      <c r="H31" s="29">
        <f>ROUND(E31/F31,0)</f>
        <v>125</v>
      </c>
      <c r="I31" s="24">
        <v>22</v>
      </c>
      <c r="J31" s="70">
        <f t="shared" si="1"/>
        <v>2750</v>
      </c>
    </row>
    <row r="32" spans="1:10" ht="15.6" x14ac:dyDescent="0.25">
      <c r="A32" s="103"/>
      <c r="B32" s="129"/>
      <c r="C32" s="47" t="s">
        <v>21</v>
      </c>
      <c r="D32" s="36" t="s">
        <v>18</v>
      </c>
      <c r="E32" s="48">
        <v>29</v>
      </c>
      <c r="F32" s="35">
        <v>0.6</v>
      </c>
      <c r="G32" s="28" t="s">
        <v>16</v>
      </c>
      <c r="H32" s="29">
        <f>ROUND(E32/F32,0)</f>
        <v>48</v>
      </c>
      <c r="I32" s="24">
        <v>22</v>
      </c>
      <c r="J32" s="70">
        <f t="shared" si="1"/>
        <v>1056</v>
      </c>
    </row>
    <row r="33" spans="1:12" ht="15.6" x14ac:dyDescent="0.25">
      <c r="A33" s="103"/>
      <c r="B33" s="129"/>
      <c r="C33" s="47" t="s">
        <v>21</v>
      </c>
      <c r="D33" s="36" t="s">
        <v>19</v>
      </c>
      <c r="E33" s="48">
        <v>26</v>
      </c>
      <c r="F33" s="35">
        <v>0.6</v>
      </c>
      <c r="G33" s="28" t="s">
        <v>16</v>
      </c>
      <c r="H33" s="29">
        <f>ROUND(E33/F33,0)</f>
        <v>43</v>
      </c>
      <c r="I33" s="24">
        <v>22</v>
      </c>
      <c r="J33" s="70">
        <f t="shared" si="1"/>
        <v>946</v>
      </c>
    </row>
    <row r="34" spans="1:12" ht="15.6" x14ac:dyDescent="0.25">
      <c r="A34" s="103"/>
      <c r="B34" s="129"/>
      <c r="C34" s="47" t="s">
        <v>21</v>
      </c>
      <c r="D34" s="36" t="s">
        <v>20</v>
      </c>
      <c r="E34" s="48">
        <v>400</v>
      </c>
      <c r="F34" s="35">
        <v>0.55000000000000004</v>
      </c>
      <c r="G34" s="28" t="s">
        <v>16</v>
      </c>
      <c r="H34" s="29">
        <f>ROUND(E34/F34,0)</f>
        <v>727</v>
      </c>
      <c r="I34" s="24">
        <v>22</v>
      </c>
      <c r="J34" s="70">
        <f t="shared" si="1"/>
        <v>15994</v>
      </c>
    </row>
    <row r="35" spans="1:12" ht="14.4" thickBot="1" x14ac:dyDescent="0.3">
      <c r="A35" s="103"/>
      <c r="B35" s="129"/>
      <c r="C35" s="123" t="s">
        <v>35</v>
      </c>
      <c r="D35" s="124"/>
      <c r="E35" s="49">
        <f>SUM(E28:E34)</f>
        <v>530</v>
      </c>
      <c r="F35" s="27"/>
      <c r="G35" s="130"/>
      <c r="H35" s="131"/>
      <c r="I35" s="42"/>
      <c r="J35" s="71">
        <f>SUM(J28:J34)</f>
        <v>20746</v>
      </c>
    </row>
    <row r="36" spans="1:12" ht="14.4" thickBot="1" x14ac:dyDescent="0.35">
      <c r="A36" s="104"/>
      <c r="B36" s="132" t="s">
        <v>31</v>
      </c>
      <c r="C36" s="133"/>
      <c r="D36" s="134"/>
      <c r="E36" s="57">
        <f>E27+E35</f>
        <v>986</v>
      </c>
      <c r="F36" s="51"/>
      <c r="G36" s="58"/>
      <c r="H36" s="59"/>
      <c r="I36" s="60"/>
      <c r="J36" s="81">
        <f>J27+J35</f>
        <v>38358</v>
      </c>
      <c r="L36">
        <f>J36/E36</f>
        <v>38.902636916835696</v>
      </c>
    </row>
    <row r="38" spans="1:12" x14ac:dyDescent="0.25">
      <c r="L38" s="94">
        <f>J36*0.05</f>
        <v>1917.9</v>
      </c>
    </row>
  </sheetData>
  <mergeCells count="19">
    <mergeCell ref="A6:A36"/>
    <mergeCell ref="B6:B27"/>
    <mergeCell ref="C27:D27"/>
    <mergeCell ref="G27:H27"/>
    <mergeCell ref="B28:B35"/>
    <mergeCell ref="C35:D35"/>
    <mergeCell ref="G35:H35"/>
    <mergeCell ref="B36:D36"/>
    <mergeCell ref="J3:J4"/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0866141732283472" right="0.70866141732283472" top="0.35433070866141736" bottom="0.35433070866141736" header="0.11811023622047245" footer="0.11811023622047245"/>
  <pageSetup paperSize="9" scale="78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1"/>
  <sheetViews>
    <sheetView topLeftCell="A78" workbookViewId="0">
      <selection sqref="A1:J99"/>
    </sheetView>
  </sheetViews>
  <sheetFormatPr defaultRowHeight="13.2" x14ac:dyDescent="0.25"/>
  <cols>
    <col min="1" max="1" width="6.5546875" style="1" customWidth="1"/>
    <col min="2" max="2" width="9.44140625" customWidth="1"/>
    <col min="3" max="3" width="10.88671875" customWidth="1"/>
    <col min="4" max="4" width="28.109375" customWidth="1"/>
    <col min="5" max="5" width="11.3320312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ht="14.4" customHeight="1" thickBot="1" x14ac:dyDescent="0.3">
      <c r="A1" s="95" t="s">
        <v>23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x14ac:dyDescent="0.25">
      <c r="A2" s="105" t="s">
        <v>2</v>
      </c>
      <c r="B2" s="107" t="s">
        <v>1</v>
      </c>
      <c r="C2" s="109" t="s">
        <v>3</v>
      </c>
      <c r="D2" s="111" t="s">
        <v>0</v>
      </c>
      <c r="E2" s="113" t="s">
        <v>44</v>
      </c>
      <c r="F2" s="115" t="s">
        <v>4</v>
      </c>
      <c r="G2" s="117" t="s">
        <v>5</v>
      </c>
      <c r="H2" s="119" t="s">
        <v>6</v>
      </c>
      <c r="I2" s="99" t="s">
        <v>7</v>
      </c>
      <c r="J2" s="101" t="s">
        <v>8</v>
      </c>
    </row>
    <row r="3" spans="1:10" ht="70.2" customHeight="1" thickBot="1" x14ac:dyDescent="0.3">
      <c r="A3" s="106"/>
      <c r="B3" s="108"/>
      <c r="C3" s="110"/>
      <c r="D3" s="112"/>
      <c r="E3" s="114"/>
      <c r="F3" s="116"/>
      <c r="G3" s="118"/>
      <c r="H3" s="120"/>
      <c r="I3" s="100"/>
      <c r="J3" s="102"/>
    </row>
    <row r="4" spans="1:10" s="93" customFormat="1" ht="10.5" customHeight="1" thickBot="1" x14ac:dyDescent="0.3">
      <c r="A4" s="84">
        <v>1</v>
      </c>
      <c r="B4" s="85">
        <f>A4+1</f>
        <v>2</v>
      </c>
      <c r="C4" s="86">
        <f t="shared" ref="C4:H4" si="0">B4+1</f>
        <v>3</v>
      </c>
      <c r="D4" s="87">
        <f t="shared" si="0"/>
        <v>4</v>
      </c>
      <c r="E4" s="88">
        <f t="shared" si="0"/>
        <v>5</v>
      </c>
      <c r="F4" s="89">
        <f>E4+1</f>
        <v>6</v>
      </c>
      <c r="G4" s="90">
        <f>F4+1</f>
        <v>7</v>
      </c>
      <c r="H4" s="91">
        <f t="shared" si="0"/>
        <v>8</v>
      </c>
      <c r="I4" s="92">
        <f>H4+1</f>
        <v>9</v>
      </c>
      <c r="J4" s="89">
        <f>I4+1</f>
        <v>10</v>
      </c>
    </row>
    <row r="5" spans="1:10" ht="15.6" customHeight="1" x14ac:dyDescent="0.25">
      <c r="A5" s="136" t="s">
        <v>42</v>
      </c>
      <c r="B5" s="135" t="s">
        <v>36</v>
      </c>
      <c r="C5" s="38" t="s">
        <v>21</v>
      </c>
      <c r="D5" s="56" t="s">
        <v>10</v>
      </c>
      <c r="E5" s="37">
        <v>0</v>
      </c>
      <c r="F5" s="27"/>
      <c r="G5" s="28" t="s">
        <v>11</v>
      </c>
      <c r="H5" s="29">
        <f>E5</f>
        <v>0</v>
      </c>
      <c r="I5" s="55">
        <v>36</v>
      </c>
      <c r="J5" s="67">
        <f>H5*I5</f>
        <v>0</v>
      </c>
    </row>
    <row r="6" spans="1:10" ht="15.6" x14ac:dyDescent="0.25">
      <c r="A6" s="103"/>
      <c r="B6" s="135"/>
      <c r="C6" s="38" t="s">
        <v>12</v>
      </c>
      <c r="D6" s="56" t="s">
        <v>10</v>
      </c>
      <c r="E6" s="37">
        <v>0</v>
      </c>
      <c r="F6" s="27"/>
      <c r="G6" s="28" t="s">
        <v>11</v>
      </c>
      <c r="H6" s="29">
        <f>E6</f>
        <v>0</v>
      </c>
      <c r="I6" s="55">
        <v>36</v>
      </c>
      <c r="J6" s="67">
        <f>H6*I6</f>
        <v>0</v>
      </c>
    </row>
    <row r="7" spans="1:10" ht="15.6" x14ac:dyDescent="0.25">
      <c r="A7" s="103"/>
      <c r="B7" s="135"/>
      <c r="C7" s="38" t="s">
        <v>28</v>
      </c>
      <c r="D7" s="56" t="s">
        <v>10</v>
      </c>
      <c r="E7" s="37">
        <v>0</v>
      </c>
      <c r="F7" s="27"/>
      <c r="G7" s="28" t="s">
        <v>11</v>
      </c>
      <c r="H7" s="29">
        <f>E7</f>
        <v>0</v>
      </c>
      <c r="I7" s="55">
        <v>36</v>
      </c>
      <c r="J7" s="67">
        <f>H7*I7</f>
        <v>0</v>
      </c>
    </row>
    <row r="8" spans="1:10" ht="15.6" x14ac:dyDescent="0.25">
      <c r="A8" s="103"/>
      <c r="B8" s="135"/>
      <c r="C8" s="38" t="s">
        <v>29</v>
      </c>
      <c r="D8" s="56" t="s">
        <v>10</v>
      </c>
      <c r="E8" s="37">
        <v>0</v>
      </c>
      <c r="F8" s="27"/>
      <c r="G8" s="28" t="s">
        <v>11</v>
      </c>
      <c r="H8" s="29">
        <f>E8</f>
        <v>0</v>
      </c>
      <c r="I8" s="55">
        <v>36</v>
      </c>
      <c r="J8" s="67">
        <f>H8*I8</f>
        <v>0</v>
      </c>
    </row>
    <row r="9" spans="1:10" x14ac:dyDescent="0.25">
      <c r="A9" s="103"/>
      <c r="B9" s="135"/>
      <c r="C9" s="39"/>
      <c r="D9" s="40" t="s">
        <v>13</v>
      </c>
      <c r="E9" s="37">
        <f>SUM(E5:E8)</f>
        <v>0</v>
      </c>
      <c r="F9" s="27"/>
      <c r="G9" s="28"/>
      <c r="H9" s="32">
        <f>SUM(H5:H8)</f>
        <v>0</v>
      </c>
      <c r="I9" s="33"/>
      <c r="J9" s="68">
        <f>SUM(J5:J8)</f>
        <v>0</v>
      </c>
    </row>
    <row r="10" spans="1:10" ht="15.6" x14ac:dyDescent="0.25">
      <c r="A10" s="103"/>
      <c r="B10" s="135"/>
      <c r="C10" s="38" t="s">
        <v>21</v>
      </c>
      <c r="D10" s="56" t="s">
        <v>14</v>
      </c>
      <c r="E10" s="37">
        <v>0</v>
      </c>
      <c r="F10" s="27"/>
      <c r="G10" s="28" t="s">
        <v>11</v>
      </c>
      <c r="H10" s="29">
        <f>E10</f>
        <v>0</v>
      </c>
      <c r="I10" s="24">
        <v>36</v>
      </c>
      <c r="J10" s="67">
        <f>H10*I10</f>
        <v>0</v>
      </c>
    </row>
    <row r="11" spans="1:10" ht="15.6" x14ac:dyDescent="0.25">
      <c r="A11" s="103"/>
      <c r="B11" s="135"/>
      <c r="C11" s="38" t="s">
        <v>12</v>
      </c>
      <c r="D11" s="56" t="s">
        <v>14</v>
      </c>
      <c r="E11" s="37">
        <v>0</v>
      </c>
      <c r="F11" s="27"/>
      <c r="G11" s="28" t="s">
        <v>11</v>
      </c>
      <c r="H11" s="29">
        <f>E11</f>
        <v>0</v>
      </c>
      <c r="I11" s="24">
        <v>36</v>
      </c>
      <c r="J11" s="67">
        <f>H11*I11</f>
        <v>0</v>
      </c>
    </row>
    <row r="12" spans="1:10" ht="15.6" x14ac:dyDescent="0.25">
      <c r="A12" s="103"/>
      <c r="B12" s="135"/>
      <c r="C12" s="38" t="s">
        <v>28</v>
      </c>
      <c r="D12" s="56" t="s">
        <v>14</v>
      </c>
      <c r="E12" s="37">
        <v>0</v>
      </c>
      <c r="F12" s="27"/>
      <c r="G12" s="28" t="s">
        <v>11</v>
      </c>
      <c r="H12" s="29">
        <f>E12</f>
        <v>0</v>
      </c>
      <c r="I12" s="24">
        <v>36</v>
      </c>
      <c r="J12" s="67">
        <f>H12*I12</f>
        <v>0</v>
      </c>
    </row>
    <row r="13" spans="1:10" ht="15.6" x14ac:dyDescent="0.25">
      <c r="A13" s="103"/>
      <c r="B13" s="135"/>
      <c r="C13" s="38" t="s">
        <v>29</v>
      </c>
      <c r="D13" s="56" t="s">
        <v>14</v>
      </c>
      <c r="E13" s="37">
        <v>0</v>
      </c>
      <c r="F13" s="27"/>
      <c r="G13" s="28" t="s">
        <v>11</v>
      </c>
      <c r="H13" s="29">
        <f>E13</f>
        <v>0</v>
      </c>
      <c r="I13" s="24">
        <v>36</v>
      </c>
      <c r="J13" s="67">
        <f>H13*I13</f>
        <v>0</v>
      </c>
    </row>
    <row r="14" spans="1:10" x14ac:dyDescent="0.25">
      <c r="A14" s="103"/>
      <c r="B14" s="135"/>
      <c r="C14" s="39"/>
      <c r="D14" s="40" t="s">
        <v>13</v>
      </c>
      <c r="E14" s="37">
        <f>SUM(E10:E13)</f>
        <v>0</v>
      </c>
      <c r="F14" s="27"/>
      <c r="G14" s="28"/>
      <c r="H14" s="32">
        <f>SUM(H10:H13)</f>
        <v>0</v>
      </c>
      <c r="I14" s="33"/>
      <c r="J14" s="68">
        <f>SUM(J10:J13)</f>
        <v>0</v>
      </c>
    </row>
    <row r="15" spans="1:10" ht="15.6" x14ac:dyDescent="0.25">
      <c r="A15" s="103"/>
      <c r="B15" s="135"/>
      <c r="C15" s="38" t="s">
        <v>21</v>
      </c>
      <c r="D15" s="36" t="s">
        <v>15</v>
      </c>
      <c r="E15" s="37">
        <v>0</v>
      </c>
      <c r="F15" s="35">
        <v>0.6</v>
      </c>
      <c r="G15" s="28" t="s">
        <v>16</v>
      </c>
      <c r="H15" s="29">
        <f>ROUND(E15/F15,0)</f>
        <v>0</v>
      </c>
      <c r="I15" s="24">
        <v>22</v>
      </c>
      <c r="J15" s="67">
        <f>H15*I15</f>
        <v>0</v>
      </c>
    </row>
    <row r="16" spans="1:10" ht="15.6" x14ac:dyDescent="0.25">
      <c r="A16" s="103"/>
      <c r="B16" s="135"/>
      <c r="C16" s="38" t="s">
        <v>12</v>
      </c>
      <c r="D16" s="36" t="s">
        <v>15</v>
      </c>
      <c r="E16" s="37">
        <v>0</v>
      </c>
      <c r="F16" s="35">
        <v>0.6</v>
      </c>
      <c r="G16" s="28" t="s">
        <v>16</v>
      </c>
      <c r="H16" s="29">
        <f>ROUND(E16/F16,0)</f>
        <v>0</v>
      </c>
      <c r="I16" s="24">
        <v>22</v>
      </c>
      <c r="J16" s="67">
        <f>H16*I16</f>
        <v>0</v>
      </c>
    </row>
    <row r="17" spans="1:10" ht="15.6" x14ac:dyDescent="0.25">
      <c r="A17" s="103"/>
      <c r="B17" s="135"/>
      <c r="C17" s="38" t="s">
        <v>28</v>
      </c>
      <c r="D17" s="36" t="s">
        <v>15</v>
      </c>
      <c r="E17" s="37">
        <v>0</v>
      </c>
      <c r="F17" s="35">
        <v>0.6</v>
      </c>
      <c r="G17" s="28" t="s">
        <v>16</v>
      </c>
      <c r="H17" s="29">
        <f>ROUND(E17/F17,0)</f>
        <v>0</v>
      </c>
      <c r="I17" s="24">
        <v>22</v>
      </c>
      <c r="J17" s="67">
        <f>H17*I17</f>
        <v>0</v>
      </c>
    </row>
    <row r="18" spans="1:10" ht="15.6" x14ac:dyDescent="0.25">
      <c r="A18" s="103"/>
      <c r="B18" s="135"/>
      <c r="C18" s="38" t="s">
        <v>29</v>
      </c>
      <c r="D18" s="36" t="s">
        <v>15</v>
      </c>
      <c r="E18" s="37">
        <v>0</v>
      </c>
      <c r="F18" s="35">
        <v>0.6</v>
      </c>
      <c r="G18" s="28" t="s">
        <v>16</v>
      </c>
      <c r="H18" s="29">
        <f>ROUND(E18/F18,0)</f>
        <v>0</v>
      </c>
      <c r="I18" s="24">
        <v>22</v>
      </c>
      <c r="J18" s="67">
        <f>H18*I18</f>
        <v>0</v>
      </c>
    </row>
    <row r="19" spans="1:10" x14ac:dyDescent="0.25">
      <c r="A19" s="103"/>
      <c r="B19" s="135"/>
      <c r="C19" s="39"/>
      <c r="D19" s="40" t="s">
        <v>13</v>
      </c>
      <c r="E19" s="37">
        <f>SUM(E15:E18)</f>
        <v>0</v>
      </c>
      <c r="F19" s="35"/>
      <c r="G19" s="28"/>
      <c r="H19" s="32">
        <f>SUM(H15:H18)</f>
        <v>0</v>
      </c>
      <c r="I19" s="33"/>
      <c r="J19" s="68">
        <f>SUM(J15:J18)</f>
        <v>0</v>
      </c>
    </row>
    <row r="20" spans="1:10" ht="15.6" x14ac:dyDescent="0.25">
      <c r="A20" s="103"/>
      <c r="B20" s="135"/>
      <c r="C20" s="38" t="s">
        <v>21</v>
      </c>
      <c r="D20" s="36" t="s">
        <v>17</v>
      </c>
      <c r="E20" s="37">
        <v>14</v>
      </c>
      <c r="F20" s="35">
        <v>0.6</v>
      </c>
      <c r="G20" s="28" t="s">
        <v>16</v>
      </c>
      <c r="H20" s="29">
        <f>ROUND(E20/F20,0)</f>
        <v>23</v>
      </c>
      <c r="I20" s="24">
        <v>22</v>
      </c>
      <c r="J20" s="67">
        <f>H20*I20</f>
        <v>506</v>
      </c>
    </row>
    <row r="21" spans="1:10" ht="15.6" x14ac:dyDescent="0.25">
      <c r="A21" s="103"/>
      <c r="B21" s="135"/>
      <c r="C21" s="38" t="s">
        <v>12</v>
      </c>
      <c r="D21" s="36" t="s">
        <v>17</v>
      </c>
      <c r="E21" s="37">
        <v>6</v>
      </c>
      <c r="F21" s="35">
        <v>0.6</v>
      </c>
      <c r="G21" s="28" t="s">
        <v>16</v>
      </c>
      <c r="H21" s="29">
        <f>ROUND(E21/F21,0)</f>
        <v>10</v>
      </c>
      <c r="I21" s="24">
        <v>22</v>
      </c>
      <c r="J21" s="67">
        <f>H21*I21</f>
        <v>220</v>
      </c>
    </row>
    <row r="22" spans="1:10" ht="15.6" x14ac:dyDescent="0.25">
      <c r="A22" s="103"/>
      <c r="B22" s="135"/>
      <c r="C22" s="38" t="s">
        <v>28</v>
      </c>
      <c r="D22" s="36" t="s">
        <v>17</v>
      </c>
      <c r="E22" s="37">
        <v>3</v>
      </c>
      <c r="F22" s="35">
        <v>0.6</v>
      </c>
      <c r="G22" s="28" t="s">
        <v>16</v>
      </c>
      <c r="H22" s="29">
        <f>ROUND(E22/F22,0)</f>
        <v>5</v>
      </c>
      <c r="I22" s="24">
        <v>22</v>
      </c>
      <c r="J22" s="67">
        <f>H22*I22</f>
        <v>110</v>
      </c>
    </row>
    <row r="23" spans="1:10" ht="15.6" x14ac:dyDescent="0.25">
      <c r="A23" s="103"/>
      <c r="B23" s="135"/>
      <c r="C23" s="38" t="s">
        <v>29</v>
      </c>
      <c r="D23" s="36" t="s">
        <v>17</v>
      </c>
      <c r="E23" s="37"/>
      <c r="F23" s="35">
        <v>0.6</v>
      </c>
      <c r="G23" s="28" t="s">
        <v>16</v>
      </c>
      <c r="H23" s="29">
        <f>ROUND(E23/F23,0)</f>
        <v>0</v>
      </c>
      <c r="I23" s="24">
        <v>22</v>
      </c>
      <c r="J23" s="67">
        <f>H23*I23</f>
        <v>0</v>
      </c>
    </row>
    <row r="24" spans="1:10" x14ac:dyDescent="0.25">
      <c r="A24" s="103"/>
      <c r="B24" s="135"/>
      <c r="C24" s="39"/>
      <c r="D24" s="40" t="s">
        <v>13</v>
      </c>
      <c r="E24" s="37">
        <f>SUM(E20:E23)</f>
        <v>23</v>
      </c>
      <c r="F24" s="35"/>
      <c r="G24" s="28"/>
      <c r="H24" s="32">
        <f>SUM(H20:H23)</f>
        <v>38</v>
      </c>
      <c r="I24" s="33"/>
      <c r="J24" s="68">
        <f>SUM(J20:J23)</f>
        <v>836</v>
      </c>
    </row>
    <row r="25" spans="1:10" ht="15.6" x14ac:dyDescent="0.25">
      <c r="A25" s="103"/>
      <c r="B25" s="135"/>
      <c r="C25" s="38" t="s">
        <v>21</v>
      </c>
      <c r="D25" s="36" t="s">
        <v>18</v>
      </c>
      <c r="E25" s="37">
        <v>10</v>
      </c>
      <c r="F25" s="35">
        <v>0.6</v>
      </c>
      <c r="G25" s="28" t="s">
        <v>16</v>
      </c>
      <c r="H25" s="29">
        <f>ROUND(E25/F25,0)</f>
        <v>17</v>
      </c>
      <c r="I25" s="24">
        <v>22</v>
      </c>
      <c r="J25" s="67">
        <f>H25*I25</f>
        <v>374</v>
      </c>
    </row>
    <row r="26" spans="1:10" ht="15.6" x14ac:dyDescent="0.25">
      <c r="A26" s="103"/>
      <c r="B26" s="135"/>
      <c r="C26" s="38" t="s">
        <v>12</v>
      </c>
      <c r="D26" s="36" t="s">
        <v>18</v>
      </c>
      <c r="E26" s="37">
        <v>4</v>
      </c>
      <c r="F26" s="35">
        <v>0.6</v>
      </c>
      <c r="G26" s="28" t="s">
        <v>16</v>
      </c>
      <c r="H26" s="29">
        <f>ROUND(E26/F26,0)</f>
        <v>7</v>
      </c>
      <c r="I26" s="24">
        <v>22</v>
      </c>
      <c r="J26" s="67">
        <f>H26*I26</f>
        <v>154</v>
      </c>
    </row>
    <row r="27" spans="1:10" ht="15.6" x14ac:dyDescent="0.25">
      <c r="A27" s="103"/>
      <c r="B27" s="135"/>
      <c r="C27" s="38" t="s">
        <v>28</v>
      </c>
      <c r="D27" s="36" t="s">
        <v>18</v>
      </c>
      <c r="E27" s="37">
        <v>2</v>
      </c>
      <c r="F27" s="35">
        <v>0.6</v>
      </c>
      <c r="G27" s="28" t="s">
        <v>16</v>
      </c>
      <c r="H27" s="29">
        <f>ROUND(E27/F27,0)</f>
        <v>3</v>
      </c>
      <c r="I27" s="24">
        <v>22</v>
      </c>
      <c r="J27" s="67">
        <f>H27*I27</f>
        <v>66</v>
      </c>
    </row>
    <row r="28" spans="1:10" ht="15.6" x14ac:dyDescent="0.25">
      <c r="A28" s="103"/>
      <c r="B28" s="135"/>
      <c r="C28" s="38" t="s">
        <v>29</v>
      </c>
      <c r="D28" s="36" t="s">
        <v>18</v>
      </c>
      <c r="E28" s="37"/>
      <c r="F28" s="35">
        <v>0.6</v>
      </c>
      <c r="G28" s="28" t="s">
        <v>16</v>
      </c>
      <c r="H28" s="29">
        <f>ROUND(E28/F28,0)</f>
        <v>0</v>
      </c>
      <c r="I28" s="24">
        <v>22</v>
      </c>
      <c r="J28" s="67">
        <f>H28*I28</f>
        <v>0</v>
      </c>
    </row>
    <row r="29" spans="1:10" x14ac:dyDescent="0.25">
      <c r="A29" s="103"/>
      <c r="B29" s="135"/>
      <c r="C29" s="39"/>
      <c r="D29" s="40" t="s">
        <v>13</v>
      </c>
      <c r="E29" s="37">
        <f>SUM(E25:E28)</f>
        <v>16</v>
      </c>
      <c r="F29" s="35"/>
      <c r="G29" s="28"/>
      <c r="H29" s="32">
        <f>SUM(H25:H28)</f>
        <v>27</v>
      </c>
      <c r="I29" s="33"/>
      <c r="J29" s="68">
        <f>SUM(J25:J28)</f>
        <v>594</v>
      </c>
    </row>
    <row r="30" spans="1:10" ht="15.6" x14ac:dyDescent="0.25">
      <c r="A30" s="103"/>
      <c r="B30" s="135"/>
      <c r="C30" s="38" t="s">
        <v>21</v>
      </c>
      <c r="D30" s="36" t="s">
        <v>19</v>
      </c>
      <c r="E30" s="37">
        <v>20</v>
      </c>
      <c r="F30" s="35">
        <v>0.6</v>
      </c>
      <c r="G30" s="28" t="s">
        <v>16</v>
      </c>
      <c r="H30" s="29">
        <f>ROUND(E30/F30,0)</f>
        <v>33</v>
      </c>
      <c r="I30" s="24">
        <v>22</v>
      </c>
      <c r="J30" s="67">
        <f>H30*I30</f>
        <v>726</v>
      </c>
    </row>
    <row r="31" spans="1:10" ht="15.6" x14ac:dyDescent="0.25">
      <c r="A31" s="103"/>
      <c r="B31" s="135"/>
      <c r="C31" s="38" t="s">
        <v>12</v>
      </c>
      <c r="D31" s="36" t="s">
        <v>19</v>
      </c>
      <c r="E31" s="37">
        <v>11</v>
      </c>
      <c r="F31" s="35">
        <v>0.6</v>
      </c>
      <c r="G31" s="28" t="s">
        <v>16</v>
      </c>
      <c r="H31" s="29">
        <f>ROUND(E31/F31,0)</f>
        <v>18</v>
      </c>
      <c r="I31" s="24">
        <v>22</v>
      </c>
      <c r="J31" s="67">
        <f>H31*I31</f>
        <v>396</v>
      </c>
    </row>
    <row r="32" spans="1:10" ht="15.6" x14ac:dyDescent="0.25">
      <c r="A32" s="103"/>
      <c r="B32" s="135"/>
      <c r="C32" s="38" t="s">
        <v>28</v>
      </c>
      <c r="D32" s="36" t="s">
        <v>19</v>
      </c>
      <c r="E32" s="37">
        <v>26</v>
      </c>
      <c r="F32" s="35">
        <v>0.6</v>
      </c>
      <c r="G32" s="28" t="s">
        <v>16</v>
      </c>
      <c r="H32" s="29">
        <f>ROUND(E32/F32,0)</f>
        <v>43</v>
      </c>
      <c r="I32" s="24">
        <v>22</v>
      </c>
      <c r="J32" s="67">
        <f>H32*I32</f>
        <v>946</v>
      </c>
    </row>
    <row r="33" spans="1:10" ht="15.6" x14ac:dyDescent="0.25">
      <c r="A33" s="103"/>
      <c r="B33" s="135"/>
      <c r="C33" s="38" t="s">
        <v>29</v>
      </c>
      <c r="D33" s="36" t="s">
        <v>19</v>
      </c>
      <c r="E33" s="37">
        <v>2</v>
      </c>
      <c r="F33" s="35">
        <v>0.6</v>
      </c>
      <c r="G33" s="28" t="s">
        <v>16</v>
      </c>
      <c r="H33" s="29">
        <f>ROUND(E33/F33,0)</f>
        <v>3</v>
      </c>
      <c r="I33" s="24">
        <v>22</v>
      </c>
      <c r="J33" s="67">
        <f>H33*I33</f>
        <v>66</v>
      </c>
    </row>
    <row r="34" spans="1:10" x14ac:dyDescent="0.25">
      <c r="A34" s="103"/>
      <c r="B34" s="135"/>
      <c r="C34" s="39"/>
      <c r="D34" s="40" t="s">
        <v>13</v>
      </c>
      <c r="E34" s="37">
        <f>SUM(E30:E33)</f>
        <v>59</v>
      </c>
      <c r="F34" s="35"/>
      <c r="G34" s="28"/>
      <c r="H34" s="32">
        <f>SUM(H30:H33)</f>
        <v>97</v>
      </c>
      <c r="I34" s="33"/>
      <c r="J34" s="68">
        <f>SUM(J30:J33)</f>
        <v>2134</v>
      </c>
    </row>
    <row r="35" spans="1:10" ht="15.6" x14ac:dyDescent="0.25">
      <c r="A35" s="103"/>
      <c r="B35" s="135"/>
      <c r="C35" s="38" t="s">
        <v>21</v>
      </c>
      <c r="D35" s="36" t="s">
        <v>20</v>
      </c>
      <c r="E35" s="37">
        <v>150</v>
      </c>
      <c r="F35" s="35">
        <v>0.55000000000000004</v>
      </c>
      <c r="G35" s="28" t="s">
        <v>16</v>
      </c>
      <c r="H35" s="29">
        <f>ROUND(E35/F35,0)</f>
        <v>273</v>
      </c>
      <c r="I35" s="24">
        <v>22</v>
      </c>
      <c r="J35" s="67">
        <f>H35*I35</f>
        <v>6006</v>
      </c>
    </row>
    <row r="36" spans="1:10" ht="15.6" x14ac:dyDescent="0.25">
      <c r="A36" s="103"/>
      <c r="B36" s="135"/>
      <c r="C36" s="38" t="s">
        <v>12</v>
      </c>
      <c r="D36" s="36" t="s">
        <v>20</v>
      </c>
      <c r="E36" s="37">
        <v>60</v>
      </c>
      <c r="F36" s="35">
        <v>0.55000000000000004</v>
      </c>
      <c r="G36" s="28" t="s">
        <v>16</v>
      </c>
      <c r="H36" s="29">
        <f>ROUND(E36/F36,0)</f>
        <v>109</v>
      </c>
      <c r="I36" s="24">
        <v>22</v>
      </c>
      <c r="J36" s="67">
        <f>H36*I36</f>
        <v>2398</v>
      </c>
    </row>
    <row r="37" spans="1:10" ht="15.6" x14ac:dyDescent="0.25">
      <c r="A37" s="103"/>
      <c r="B37" s="135"/>
      <c r="C37" s="38" t="s">
        <v>28</v>
      </c>
      <c r="D37" s="36" t="s">
        <v>20</v>
      </c>
      <c r="E37" s="37">
        <v>2</v>
      </c>
      <c r="F37" s="35">
        <v>0.55000000000000004</v>
      </c>
      <c r="G37" s="28" t="s">
        <v>16</v>
      </c>
      <c r="H37" s="29">
        <f>ROUND(E37/F37,0)</f>
        <v>4</v>
      </c>
      <c r="I37" s="24">
        <v>22</v>
      </c>
      <c r="J37" s="67">
        <f>H37*I37</f>
        <v>88</v>
      </c>
    </row>
    <row r="38" spans="1:10" ht="15.6" x14ac:dyDescent="0.25">
      <c r="A38" s="103"/>
      <c r="B38" s="135"/>
      <c r="C38" s="38" t="s">
        <v>29</v>
      </c>
      <c r="D38" s="36" t="s">
        <v>20</v>
      </c>
      <c r="E38" s="37">
        <v>14</v>
      </c>
      <c r="F38" s="35">
        <v>0.55000000000000004</v>
      </c>
      <c r="G38" s="28" t="s">
        <v>16</v>
      </c>
      <c r="H38" s="29">
        <f>ROUND(E38/F38,0)</f>
        <v>25</v>
      </c>
      <c r="I38" s="24">
        <v>22</v>
      </c>
      <c r="J38" s="67">
        <f>H38*I38</f>
        <v>550</v>
      </c>
    </row>
    <row r="39" spans="1:10" x14ac:dyDescent="0.25">
      <c r="A39" s="103"/>
      <c r="B39" s="135"/>
      <c r="C39" s="39"/>
      <c r="D39" s="40" t="s">
        <v>13</v>
      </c>
      <c r="E39" s="37">
        <f>SUM(E35:E38)</f>
        <v>226</v>
      </c>
      <c r="F39" s="27"/>
      <c r="G39" s="28"/>
      <c r="H39" s="32">
        <f>SUM(H35:H38)</f>
        <v>411</v>
      </c>
      <c r="I39" s="33"/>
      <c r="J39" s="68">
        <f>SUM(J35:J38)</f>
        <v>9042</v>
      </c>
    </row>
    <row r="40" spans="1:10" ht="13.8" x14ac:dyDescent="0.3">
      <c r="A40" s="103"/>
      <c r="B40" s="135"/>
      <c r="C40" s="123" t="s">
        <v>37</v>
      </c>
      <c r="D40" s="124"/>
      <c r="E40" s="41">
        <f>SUM(E39,E24,E9,E19,E34,E29,E14)</f>
        <v>324</v>
      </c>
      <c r="F40" s="27"/>
      <c r="G40" s="125"/>
      <c r="H40" s="126"/>
      <c r="I40" s="33"/>
      <c r="J40" s="69">
        <f>SUM(J39,J24,J9,J19,J34,J29,J14)</f>
        <v>12606</v>
      </c>
    </row>
    <row r="41" spans="1:10" ht="15.6" customHeight="1" x14ac:dyDescent="0.25">
      <c r="A41" s="103"/>
      <c r="B41" s="135" t="s">
        <v>38</v>
      </c>
      <c r="C41" s="38" t="s">
        <v>21</v>
      </c>
      <c r="D41" s="56" t="s">
        <v>10</v>
      </c>
      <c r="E41" s="37">
        <v>0</v>
      </c>
      <c r="F41" s="27"/>
      <c r="G41" s="28" t="s">
        <v>11</v>
      </c>
      <c r="H41" s="29">
        <f>E41</f>
        <v>0</v>
      </c>
      <c r="I41" s="24">
        <v>36</v>
      </c>
      <c r="J41" s="67">
        <f>H41*I41</f>
        <v>0</v>
      </c>
    </row>
    <row r="42" spans="1:10" ht="15.6" x14ac:dyDescent="0.25">
      <c r="A42" s="103"/>
      <c r="B42" s="135"/>
      <c r="C42" s="38" t="s">
        <v>28</v>
      </c>
      <c r="D42" s="56" t="s">
        <v>10</v>
      </c>
      <c r="E42" s="37">
        <v>0</v>
      </c>
      <c r="F42" s="27"/>
      <c r="G42" s="28" t="s">
        <v>11</v>
      </c>
      <c r="H42" s="29">
        <f>E42</f>
        <v>0</v>
      </c>
      <c r="I42" s="24">
        <v>36</v>
      </c>
      <c r="J42" s="67">
        <f>H42*I42</f>
        <v>0</v>
      </c>
    </row>
    <row r="43" spans="1:10" ht="15.6" x14ac:dyDescent="0.25">
      <c r="A43" s="103"/>
      <c r="B43" s="135"/>
      <c r="C43" s="38" t="s">
        <v>29</v>
      </c>
      <c r="D43" s="56" t="s">
        <v>10</v>
      </c>
      <c r="E43" s="37">
        <v>0</v>
      </c>
      <c r="F43" s="27"/>
      <c r="G43" s="28" t="s">
        <v>11</v>
      </c>
      <c r="H43" s="29">
        <f>E43</f>
        <v>0</v>
      </c>
      <c r="I43" s="24">
        <v>36</v>
      </c>
      <c r="J43" s="67">
        <f>H43*I43</f>
        <v>0</v>
      </c>
    </row>
    <row r="44" spans="1:10" x14ac:dyDescent="0.25">
      <c r="A44" s="103"/>
      <c r="B44" s="135"/>
      <c r="C44" s="39"/>
      <c r="D44" s="40" t="s">
        <v>13</v>
      </c>
      <c r="E44" s="37">
        <f>SUM(E41:E43)</f>
        <v>0</v>
      </c>
      <c r="F44" s="27"/>
      <c r="G44" s="28"/>
      <c r="H44" s="32">
        <f>SUM(H41:H43)</f>
        <v>0</v>
      </c>
      <c r="I44" s="33"/>
      <c r="J44" s="68">
        <f>SUM(J41:J43)</f>
        <v>0</v>
      </c>
    </row>
    <row r="45" spans="1:10" ht="15.6" x14ac:dyDescent="0.25">
      <c r="A45" s="103"/>
      <c r="B45" s="135"/>
      <c r="C45" s="38" t="s">
        <v>21</v>
      </c>
      <c r="D45" s="56" t="s">
        <v>14</v>
      </c>
      <c r="E45" s="37">
        <v>0</v>
      </c>
      <c r="F45" s="27"/>
      <c r="G45" s="28" t="s">
        <v>11</v>
      </c>
      <c r="H45" s="29">
        <f>E45</f>
        <v>0</v>
      </c>
      <c r="I45" s="24">
        <v>36</v>
      </c>
      <c r="J45" s="67">
        <f>H45*I45</f>
        <v>0</v>
      </c>
    </row>
    <row r="46" spans="1:10" ht="15.6" x14ac:dyDescent="0.25">
      <c r="A46" s="103"/>
      <c r="B46" s="135"/>
      <c r="C46" s="38" t="s">
        <v>28</v>
      </c>
      <c r="D46" s="56" t="s">
        <v>14</v>
      </c>
      <c r="E46" s="37">
        <v>0</v>
      </c>
      <c r="F46" s="27"/>
      <c r="G46" s="28" t="s">
        <v>11</v>
      </c>
      <c r="H46" s="29">
        <f>E46</f>
        <v>0</v>
      </c>
      <c r="I46" s="24">
        <v>36</v>
      </c>
      <c r="J46" s="67">
        <f>H46*I46</f>
        <v>0</v>
      </c>
    </row>
    <row r="47" spans="1:10" ht="15.6" x14ac:dyDescent="0.25">
      <c r="A47" s="103"/>
      <c r="B47" s="135"/>
      <c r="C47" s="38" t="s">
        <v>29</v>
      </c>
      <c r="D47" s="56" t="s">
        <v>14</v>
      </c>
      <c r="E47" s="37">
        <v>0</v>
      </c>
      <c r="F47" s="27"/>
      <c r="G47" s="28" t="s">
        <v>11</v>
      </c>
      <c r="H47" s="29">
        <f>E47</f>
        <v>0</v>
      </c>
      <c r="I47" s="24">
        <v>36</v>
      </c>
      <c r="J47" s="67">
        <f>H47*I47</f>
        <v>0</v>
      </c>
    </row>
    <row r="48" spans="1:10" x14ac:dyDescent="0.25">
      <c r="A48" s="103"/>
      <c r="B48" s="135"/>
      <c r="C48" s="39"/>
      <c r="D48" s="40" t="s">
        <v>13</v>
      </c>
      <c r="E48" s="37">
        <f>SUM(E45:E47)</f>
        <v>0</v>
      </c>
      <c r="F48" s="27"/>
      <c r="G48" s="28"/>
      <c r="H48" s="32">
        <f>SUM(H45:H47)</f>
        <v>0</v>
      </c>
      <c r="I48" s="33"/>
      <c r="J48" s="68">
        <f>SUM(J45:J47)</f>
        <v>0</v>
      </c>
    </row>
    <row r="49" spans="1:10" ht="15.6" x14ac:dyDescent="0.25">
      <c r="A49" s="103"/>
      <c r="B49" s="135"/>
      <c r="C49" s="38" t="s">
        <v>21</v>
      </c>
      <c r="D49" s="36" t="s">
        <v>15</v>
      </c>
      <c r="E49" s="37">
        <v>0</v>
      </c>
      <c r="F49" s="35">
        <v>0.6</v>
      </c>
      <c r="G49" s="28" t="s">
        <v>16</v>
      </c>
      <c r="H49" s="29">
        <f>ROUND(E49/F49,0)</f>
        <v>0</v>
      </c>
      <c r="I49" s="24">
        <v>22</v>
      </c>
      <c r="J49" s="67">
        <f>H49*I49</f>
        <v>0</v>
      </c>
    </row>
    <row r="50" spans="1:10" ht="15.6" x14ac:dyDescent="0.25">
      <c r="A50" s="103"/>
      <c r="B50" s="135"/>
      <c r="C50" s="38" t="s">
        <v>28</v>
      </c>
      <c r="D50" s="36" t="s">
        <v>15</v>
      </c>
      <c r="E50" s="37">
        <v>0</v>
      </c>
      <c r="F50" s="35">
        <v>0.6</v>
      </c>
      <c r="G50" s="28" t="s">
        <v>16</v>
      </c>
      <c r="H50" s="29">
        <f>ROUND(E50/F50,0)</f>
        <v>0</v>
      </c>
      <c r="I50" s="24">
        <v>22</v>
      </c>
      <c r="J50" s="67">
        <f>H50*I50</f>
        <v>0</v>
      </c>
    </row>
    <row r="51" spans="1:10" ht="15.6" x14ac:dyDescent="0.25">
      <c r="A51" s="103"/>
      <c r="B51" s="135"/>
      <c r="C51" s="38" t="s">
        <v>29</v>
      </c>
      <c r="D51" s="36" t="s">
        <v>15</v>
      </c>
      <c r="E51" s="37">
        <v>0</v>
      </c>
      <c r="F51" s="35">
        <v>0.6</v>
      </c>
      <c r="G51" s="28" t="s">
        <v>16</v>
      </c>
      <c r="H51" s="29">
        <f>ROUND(E51/F51,0)</f>
        <v>0</v>
      </c>
      <c r="I51" s="24">
        <v>22</v>
      </c>
      <c r="J51" s="67">
        <f>H51*I51</f>
        <v>0</v>
      </c>
    </row>
    <row r="52" spans="1:10" x14ac:dyDescent="0.25">
      <c r="A52" s="103"/>
      <c r="B52" s="135"/>
      <c r="C52" s="39"/>
      <c r="D52" s="40" t="s">
        <v>13</v>
      </c>
      <c r="E52" s="37">
        <f>SUM(E49:E51)</f>
        <v>0</v>
      </c>
      <c r="F52" s="35"/>
      <c r="G52" s="28"/>
      <c r="H52" s="32">
        <f>SUM(H49:H51)</f>
        <v>0</v>
      </c>
      <c r="I52" s="33"/>
      <c r="J52" s="68">
        <f>SUM(J49:J51)</f>
        <v>0</v>
      </c>
    </row>
    <row r="53" spans="1:10" ht="15.6" x14ac:dyDescent="0.25">
      <c r="A53" s="103"/>
      <c r="B53" s="135"/>
      <c r="C53" s="38" t="s">
        <v>21</v>
      </c>
      <c r="D53" s="36" t="s">
        <v>17</v>
      </c>
      <c r="E53" s="37">
        <v>0</v>
      </c>
      <c r="F53" s="35">
        <v>0.6</v>
      </c>
      <c r="G53" s="28" t="s">
        <v>16</v>
      </c>
      <c r="H53" s="29">
        <f>ROUND(E53/F53,0)</f>
        <v>0</v>
      </c>
      <c r="I53" s="24">
        <v>22</v>
      </c>
      <c r="J53" s="67">
        <f>H53*I53</f>
        <v>0</v>
      </c>
    </row>
    <row r="54" spans="1:10" ht="15.6" x14ac:dyDescent="0.25">
      <c r="A54" s="103"/>
      <c r="B54" s="135"/>
      <c r="C54" s="38" t="s">
        <v>28</v>
      </c>
      <c r="D54" s="36" t="s">
        <v>17</v>
      </c>
      <c r="E54" s="37">
        <v>0</v>
      </c>
      <c r="F54" s="35">
        <v>0.6</v>
      </c>
      <c r="G54" s="28" t="s">
        <v>16</v>
      </c>
      <c r="H54" s="29">
        <f>ROUND(E54/F54,0)</f>
        <v>0</v>
      </c>
      <c r="I54" s="24">
        <v>22</v>
      </c>
      <c r="J54" s="67">
        <f>H54*I54</f>
        <v>0</v>
      </c>
    </row>
    <row r="55" spans="1:10" ht="15.6" x14ac:dyDescent="0.25">
      <c r="A55" s="103"/>
      <c r="B55" s="135"/>
      <c r="C55" s="38" t="s">
        <v>29</v>
      </c>
      <c r="D55" s="36" t="s">
        <v>17</v>
      </c>
      <c r="E55" s="37">
        <v>0</v>
      </c>
      <c r="F55" s="35">
        <v>0.6</v>
      </c>
      <c r="G55" s="28" t="s">
        <v>16</v>
      </c>
      <c r="H55" s="29">
        <f>ROUND(E55/F55,0)</f>
        <v>0</v>
      </c>
      <c r="I55" s="24">
        <v>22</v>
      </c>
      <c r="J55" s="67">
        <f>H55*I55</f>
        <v>0</v>
      </c>
    </row>
    <row r="56" spans="1:10" x14ac:dyDescent="0.25">
      <c r="A56" s="103"/>
      <c r="B56" s="135"/>
      <c r="C56" s="39"/>
      <c r="D56" s="40" t="s">
        <v>13</v>
      </c>
      <c r="E56" s="37">
        <f>SUM(E53:E55)</f>
        <v>0</v>
      </c>
      <c r="F56" s="35"/>
      <c r="G56" s="28"/>
      <c r="H56" s="32">
        <f>SUM(H53:H55)</f>
        <v>0</v>
      </c>
      <c r="I56" s="33"/>
      <c r="J56" s="68">
        <f>SUM(J53:J55)</f>
        <v>0</v>
      </c>
    </row>
    <row r="57" spans="1:10" ht="15.6" x14ac:dyDescent="0.25">
      <c r="A57" s="103"/>
      <c r="B57" s="135"/>
      <c r="C57" s="38" t="s">
        <v>21</v>
      </c>
      <c r="D57" s="36" t="s">
        <v>18</v>
      </c>
      <c r="E57" s="37">
        <v>0</v>
      </c>
      <c r="F57" s="35">
        <v>0.6</v>
      </c>
      <c r="G57" s="28" t="s">
        <v>16</v>
      </c>
      <c r="H57" s="29">
        <f>ROUND(E57/F57,0)</f>
        <v>0</v>
      </c>
      <c r="I57" s="24">
        <v>22</v>
      </c>
      <c r="J57" s="67">
        <f>H57*I57</f>
        <v>0</v>
      </c>
    </row>
    <row r="58" spans="1:10" ht="15.6" x14ac:dyDescent="0.25">
      <c r="A58" s="103"/>
      <c r="B58" s="135"/>
      <c r="C58" s="38" t="s">
        <v>28</v>
      </c>
      <c r="D58" s="36" t="s">
        <v>18</v>
      </c>
      <c r="E58" s="37">
        <v>0</v>
      </c>
      <c r="F58" s="35">
        <v>0.6</v>
      </c>
      <c r="G58" s="28" t="s">
        <v>16</v>
      </c>
      <c r="H58" s="29">
        <f>ROUND(E58/F58,0)</f>
        <v>0</v>
      </c>
      <c r="I58" s="24">
        <v>22</v>
      </c>
      <c r="J58" s="67">
        <f>H58*I58</f>
        <v>0</v>
      </c>
    </row>
    <row r="59" spans="1:10" ht="15.6" x14ac:dyDescent="0.25">
      <c r="A59" s="103"/>
      <c r="B59" s="135"/>
      <c r="C59" s="38" t="s">
        <v>29</v>
      </c>
      <c r="D59" s="36" t="s">
        <v>18</v>
      </c>
      <c r="E59" s="37">
        <v>0</v>
      </c>
      <c r="F59" s="35">
        <v>0.6</v>
      </c>
      <c r="G59" s="28" t="s">
        <v>16</v>
      </c>
      <c r="H59" s="29">
        <f>ROUND(E59/F59,0)</f>
        <v>0</v>
      </c>
      <c r="I59" s="24">
        <v>22</v>
      </c>
      <c r="J59" s="67">
        <f>H59*I59</f>
        <v>0</v>
      </c>
    </row>
    <row r="60" spans="1:10" x14ac:dyDescent="0.25">
      <c r="A60" s="103"/>
      <c r="B60" s="135"/>
      <c r="C60" s="39"/>
      <c r="D60" s="40" t="s">
        <v>13</v>
      </c>
      <c r="E60" s="37">
        <f>SUM(E57:E59)</f>
        <v>0</v>
      </c>
      <c r="F60" s="35"/>
      <c r="G60" s="28"/>
      <c r="H60" s="32">
        <f>SUM(H57:H59)</f>
        <v>0</v>
      </c>
      <c r="I60" s="33"/>
      <c r="J60" s="68">
        <f>SUM(J57:J59)</f>
        <v>0</v>
      </c>
    </row>
    <row r="61" spans="1:10" ht="15.6" x14ac:dyDescent="0.25">
      <c r="A61" s="103"/>
      <c r="B61" s="135"/>
      <c r="C61" s="38" t="s">
        <v>21</v>
      </c>
      <c r="D61" s="36" t="s">
        <v>19</v>
      </c>
      <c r="E61" s="37">
        <v>25</v>
      </c>
      <c r="F61" s="35">
        <v>0.6</v>
      </c>
      <c r="G61" s="28" t="s">
        <v>16</v>
      </c>
      <c r="H61" s="29">
        <f>ROUND(E61/F61,0)</f>
        <v>42</v>
      </c>
      <c r="I61" s="24">
        <v>22</v>
      </c>
      <c r="J61" s="67">
        <f>H61*I61</f>
        <v>924</v>
      </c>
    </row>
    <row r="62" spans="1:10" ht="15.6" x14ac:dyDescent="0.25">
      <c r="A62" s="103"/>
      <c r="B62" s="135"/>
      <c r="C62" s="38" t="s">
        <v>28</v>
      </c>
      <c r="D62" s="36" t="s">
        <v>19</v>
      </c>
      <c r="E62" s="37">
        <v>34</v>
      </c>
      <c r="F62" s="35">
        <v>0.6</v>
      </c>
      <c r="G62" s="28" t="s">
        <v>16</v>
      </c>
      <c r="H62" s="29">
        <f>ROUND(E62/F62,0)</f>
        <v>57</v>
      </c>
      <c r="I62" s="24">
        <v>22</v>
      </c>
      <c r="J62" s="67">
        <f>H62*I62</f>
        <v>1254</v>
      </c>
    </row>
    <row r="63" spans="1:10" ht="15.6" x14ac:dyDescent="0.25">
      <c r="A63" s="103"/>
      <c r="B63" s="135"/>
      <c r="C63" s="38" t="s">
        <v>29</v>
      </c>
      <c r="D63" s="36" t="s">
        <v>19</v>
      </c>
      <c r="E63" s="37">
        <v>1</v>
      </c>
      <c r="F63" s="35">
        <v>0.6</v>
      </c>
      <c r="G63" s="28" t="s">
        <v>16</v>
      </c>
      <c r="H63" s="29">
        <f>ROUND(E63/F63,0)</f>
        <v>2</v>
      </c>
      <c r="I63" s="24">
        <v>22</v>
      </c>
      <c r="J63" s="67">
        <f>H63*I63</f>
        <v>44</v>
      </c>
    </row>
    <row r="64" spans="1:10" x14ac:dyDescent="0.25">
      <c r="A64" s="103"/>
      <c r="B64" s="135"/>
      <c r="C64" s="39"/>
      <c r="D64" s="40" t="s">
        <v>13</v>
      </c>
      <c r="E64" s="37">
        <f>SUM(E61:E63)</f>
        <v>60</v>
      </c>
      <c r="F64" s="35"/>
      <c r="G64" s="28"/>
      <c r="H64" s="32">
        <f>SUM(H61:H63)</f>
        <v>101</v>
      </c>
      <c r="I64" s="33"/>
      <c r="J64" s="68">
        <f>SUM(J61:J63)</f>
        <v>2222</v>
      </c>
    </row>
    <row r="65" spans="1:10" ht="15.6" x14ac:dyDescent="0.25">
      <c r="A65" s="103"/>
      <c r="B65" s="135"/>
      <c r="C65" s="38" t="s">
        <v>21</v>
      </c>
      <c r="D65" s="36" t="s">
        <v>20</v>
      </c>
      <c r="E65" s="37">
        <v>220</v>
      </c>
      <c r="F65" s="35">
        <v>0.55000000000000004</v>
      </c>
      <c r="G65" s="28" t="s">
        <v>16</v>
      </c>
      <c r="H65" s="29">
        <f>ROUND(E65/F65,0)</f>
        <v>400</v>
      </c>
      <c r="I65" s="24">
        <v>22</v>
      </c>
      <c r="J65" s="67">
        <f>H65*I65</f>
        <v>8800</v>
      </c>
    </row>
    <row r="66" spans="1:10" ht="15.6" x14ac:dyDescent="0.25">
      <c r="A66" s="103"/>
      <c r="B66" s="135"/>
      <c r="C66" s="38" t="s">
        <v>28</v>
      </c>
      <c r="D66" s="36" t="s">
        <v>20</v>
      </c>
      <c r="E66" s="37">
        <v>2</v>
      </c>
      <c r="F66" s="35">
        <v>0.55000000000000004</v>
      </c>
      <c r="G66" s="28" t="s">
        <v>16</v>
      </c>
      <c r="H66" s="29">
        <f>ROUND(E66/F66,0)</f>
        <v>4</v>
      </c>
      <c r="I66" s="24">
        <v>22</v>
      </c>
      <c r="J66" s="67">
        <f>H66*I66</f>
        <v>88</v>
      </c>
    </row>
    <row r="67" spans="1:10" ht="15.6" x14ac:dyDescent="0.25">
      <c r="A67" s="103"/>
      <c r="B67" s="135"/>
      <c r="C67" s="38" t="s">
        <v>29</v>
      </c>
      <c r="D67" s="36" t="s">
        <v>20</v>
      </c>
      <c r="E67" s="37">
        <v>4</v>
      </c>
      <c r="F67" s="35">
        <v>0.55000000000000004</v>
      </c>
      <c r="G67" s="28" t="s">
        <v>16</v>
      </c>
      <c r="H67" s="29">
        <f>ROUND(E67/F67,0)</f>
        <v>7</v>
      </c>
      <c r="I67" s="24">
        <v>22</v>
      </c>
      <c r="J67" s="67">
        <f>H67*I67</f>
        <v>154</v>
      </c>
    </row>
    <row r="68" spans="1:10" ht="12" customHeight="1" x14ac:dyDescent="0.25">
      <c r="A68" s="103"/>
      <c r="B68" s="135"/>
      <c r="C68" s="39"/>
      <c r="D68" s="40" t="s">
        <v>13</v>
      </c>
      <c r="E68" s="37">
        <f>SUM(E65:E67)</f>
        <v>226</v>
      </c>
      <c r="F68" s="27"/>
      <c r="G68" s="28"/>
      <c r="H68" s="32">
        <f>SUM(H65:H67)</f>
        <v>411</v>
      </c>
      <c r="I68" s="33"/>
      <c r="J68" s="68">
        <f>SUM(J65:J67)</f>
        <v>9042</v>
      </c>
    </row>
    <row r="69" spans="1:10" ht="11.4" customHeight="1" x14ac:dyDescent="0.3">
      <c r="A69" s="103"/>
      <c r="B69" s="135"/>
      <c r="C69" s="123" t="s">
        <v>43</v>
      </c>
      <c r="D69" s="124"/>
      <c r="E69" s="41">
        <f>SUM(E68,E56,E44,E52,E64,E60,E48)</f>
        <v>286</v>
      </c>
      <c r="F69" s="27"/>
      <c r="G69" s="125"/>
      <c r="H69" s="126"/>
      <c r="I69" s="33"/>
      <c r="J69" s="69">
        <f>SUM(J68,J56,J44,J52,J64,J60,J48)</f>
        <v>11264</v>
      </c>
    </row>
    <row r="70" spans="1:10" ht="15.6" x14ac:dyDescent="0.25">
      <c r="A70" s="103"/>
      <c r="B70" s="135" t="s">
        <v>39</v>
      </c>
      <c r="C70" s="38" t="s">
        <v>21</v>
      </c>
      <c r="D70" s="56" t="s">
        <v>10</v>
      </c>
      <c r="E70" s="37">
        <v>0</v>
      </c>
      <c r="F70" s="27"/>
      <c r="G70" s="28" t="s">
        <v>11</v>
      </c>
      <c r="H70" s="29">
        <f>E70</f>
        <v>0</v>
      </c>
      <c r="I70" s="55">
        <v>36</v>
      </c>
      <c r="J70" s="67">
        <f>H70*I70</f>
        <v>0</v>
      </c>
    </row>
    <row r="71" spans="1:10" ht="15.6" x14ac:dyDescent="0.25">
      <c r="A71" s="103"/>
      <c r="B71" s="135"/>
      <c r="C71" s="38" t="s">
        <v>28</v>
      </c>
      <c r="D71" s="56" t="s">
        <v>10</v>
      </c>
      <c r="E71" s="37">
        <v>0</v>
      </c>
      <c r="F71" s="27"/>
      <c r="G71" s="28" t="s">
        <v>11</v>
      </c>
      <c r="H71" s="29">
        <f>E71</f>
        <v>0</v>
      </c>
      <c r="I71" s="55">
        <v>36</v>
      </c>
      <c r="J71" s="67">
        <f>H71*I71</f>
        <v>0</v>
      </c>
    </row>
    <row r="72" spans="1:10" ht="15.6" x14ac:dyDescent="0.25">
      <c r="A72" s="103"/>
      <c r="B72" s="135"/>
      <c r="C72" s="38" t="s">
        <v>29</v>
      </c>
      <c r="D72" s="56" t="s">
        <v>10</v>
      </c>
      <c r="E72" s="37">
        <v>0</v>
      </c>
      <c r="F72" s="27"/>
      <c r="G72" s="28" t="s">
        <v>11</v>
      </c>
      <c r="H72" s="29">
        <f>E72</f>
        <v>0</v>
      </c>
      <c r="I72" s="55">
        <v>36</v>
      </c>
      <c r="J72" s="67">
        <f>H72*I72</f>
        <v>0</v>
      </c>
    </row>
    <row r="73" spans="1:10" x14ac:dyDescent="0.25">
      <c r="A73" s="103"/>
      <c r="B73" s="135"/>
      <c r="C73" s="39"/>
      <c r="D73" s="40" t="s">
        <v>13</v>
      </c>
      <c r="E73" s="37">
        <f>SUM(E70:E72)</f>
        <v>0</v>
      </c>
      <c r="F73" s="27"/>
      <c r="G73" s="28"/>
      <c r="H73" s="32">
        <f>SUM(H70:H72)</f>
        <v>0</v>
      </c>
      <c r="I73" s="33"/>
      <c r="J73" s="68">
        <f>SUM(J70:J72)</f>
        <v>0</v>
      </c>
    </row>
    <row r="74" spans="1:10" ht="15.6" x14ac:dyDescent="0.25">
      <c r="A74" s="103"/>
      <c r="B74" s="135"/>
      <c r="C74" s="38" t="s">
        <v>21</v>
      </c>
      <c r="D74" s="56" t="s">
        <v>14</v>
      </c>
      <c r="E74" s="37">
        <v>0</v>
      </c>
      <c r="F74" s="27"/>
      <c r="G74" s="28" t="s">
        <v>11</v>
      </c>
      <c r="H74" s="29">
        <f>E74</f>
        <v>0</v>
      </c>
      <c r="I74" s="55">
        <v>36</v>
      </c>
      <c r="J74" s="67">
        <f>H74*I74</f>
        <v>0</v>
      </c>
    </row>
    <row r="75" spans="1:10" ht="15.6" x14ac:dyDescent="0.25">
      <c r="A75" s="103"/>
      <c r="B75" s="135"/>
      <c r="C75" s="38" t="s">
        <v>28</v>
      </c>
      <c r="D75" s="56" t="s">
        <v>14</v>
      </c>
      <c r="E75" s="37">
        <v>0</v>
      </c>
      <c r="F75" s="27"/>
      <c r="G75" s="28" t="s">
        <v>11</v>
      </c>
      <c r="H75" s="29">
        <f>E75</f>
        <v>0</v>
      </c>
      <c r="I75" s="55">
        <v>36</v>
      </c>
      <c r="J75" s="67">
        <f>H75*I75</f>
        <v>0</v>
      </c>
    </row>
    <row r="76" spans="1:10" ht="15.6" x14ac:dyDescent="0.25">
      <c r="A76" s="103"/>
      <c r="B76" s="135"/>
      <c r="C76" s="38" t="s">
        <v>29</v>
      </c>
      <c r="D76" s="56" t="s">
        <v>14</v>
      </c>
      <c r="E76" s="37">
        <v>0</v>
      </c>
      <c r="F76" s="27"/>
      <c r="G76" s="28" t="s">
        <v>11</v>
      </c>
      <c r="H76" s="29">
        <f>E76</f>
        <v>0</v>
      </c>
      <c r="I76" s="55">
        <v>36</v>
      </c>
      <c r="J76" s="67">
        <f>H76*I76</f>
        <v>0</v>
      </c>
    </row>
    <row r="77" spans="1:10" x14ac:dyDescent="0.25">
      <c r="A77" s="103"/>
      <c r="B77" s="135"/>
      <c r="C77" s="39"/>
      <c r="D77" s="40" t="s">
        <v>13</v>
      </c>
      <c r="E77" s="37">
        <f>SUM(E74:E76)</f>
        <v>0</v>
      </c>
      <c r="F77" s="27"/>
      <c r="G77" s="28"/>
      <c r="H77" s="32">
        <f>SUM(H74:H76)</f>
        <v>0</v>
      </c>
      <c r="I77" s="33"/>
      <c r="J77" s="68">
        <f>SUM(J74:J76)</f>
        <v>0</v>
      </c>
    </row>
    <row r="78" spans="1:10" ht="15.6" x14ac:dyDescent="0.25">
      <c r="A78" s="103"/>
      <c r="B78" s="135"/>
      <c r="C78" s="38" t="s">
        <v>21</v>
      </c>
      <c r="D78" s="36" t="s">
        <v>15</v>
      </c>
      <c r="E78" s="37">
        <v>0</v>
      </c>
      <c r="F78" s="35">
        <v>0.6</v>
      </c>
      <c r="G78" s="28" t="s">
        <v>16</v>
      </c>
      <c r="H78" s="29">
        <f>ROUND(E78/F78,0)</f>
        <v>0</v>
      </c>
      <c r="I78" s="24">
        <v>22</v>
      </c>
      <c r="J78" s="67">
        <f>H78*I78</f>
        <v>0</v>
      </c>
    </row>
    <row r="79" spans="1:10" ht="15.6" x14ac:dyDescent="0.25">
      <c r="A79" s="103"/>
      <c r="B79" s="135"/>
      <c r="C79" s="38" t="s">
        <v>28</v>
      </c>
      <c r="D79" s="36" t="s">
        <v>15</v>
      </c>
      <c r="E79" s="37">
        <v>1</v>
      </c>
      <c r="F79" s="35">
        <v>0.6</v>
      </c>
      <c r="G79" s="28" t="s">
        <v>16</v>
      </c>
      <c r="H79" s="29">
        <f>ROUND(E79/F79,0)</f>
        <v>2</v>
      </c>
      <c r="I79" s="24">
        <v>22</v>
      </c>
      <c r="J79" s="67">
        <f>H79*I79</f>
        <v>44</v>
      </c>
    </row>
    <row r="80" spans="1:10" ht="15.6" x14ac:dyDescent="0.25">
      <c r="A80" s="103"/>
      <c r="B80" s="135"/>
      <c r="C80" s="38" t="s">
        <v>29</v>
      </c>
      <c r="D80" s="36" t="s">
        <v>15</v>
      </c>
      <c r="E80" s="37">
        <v>0</v>
      </c>
      <c r="F80" s="35">
        <v>0.6</v>
      </c>
      <c r="G80" s="28" t="s">
        <v>16</v>
      </c>
      <c r="H80" s="29">
        <f>ROUND(E80/F80,0)</f>
        <v>0</v>
      </c>
      <c r="I80" s="24">
        <v>22</v>
      </c>
      <c r="J80" s="67">
        <f>H80*I80</f>
        <v>0</v>
      </c>
    </row>
    <row r="81" spans="1:10" x14ac:dyDescent="0.25">
      <c r="A81" s="103"/>
      <c r="B81" s="135"/>
      <c r="C81" s="39"/>
      <c r="D81" s="40" t="s">
        <v>13</v>
      </c>
      <c r="E81" s="37">
        <f>SUM(E78:E80)</f>
        <v>1</v>
      </c>
      <c r="F81" s="35"/>
      <c r="G81" s="28"/>
      <c r="H81" s="32">
        <f>SUM(H78:H80)</f>
        <v>2</v>
      </c>
      <c r="I81" s="33"/>
      <c r="J81" s="68">
        <f>SUM(J78:J80)</f>
        <v>44</v>
      </c>
    </row>
    <row r="82" spans="1:10" ht="15.6" x14ac:dyDescent="0.25">
      <c r="A82" s="103"/>
      <c r="B82" s="135"/>
      <c r="C82" s="38" t="s">
        <v>21</v>
      </c>
      <c r="D82" s="36" t="s">
        <v>17</v>
      </c>
      <c r="E82" s="37">
        <v>2</v>
      </c>
      <c r="F82" s="35">
        <v>0.6</v>
      </c>
      <c r="G82" s="28" t="s">
        <v>16</v>
      </c>
      <c r="H82" s="29">
        <f>ROUND(E82/F82,0)</f>
        <v>3</v>
      </c>
      <c r="I82" s="24">
        <v>22</v>
      </c>
      <c r="J82" s="67">
        <f>H82*I82</f>
        <v>66</v>
      </c>
    </row>
    <row r="83" spans="1:10" ht="15.6" x14ac:dyDescent="0.25">
      <c r="A83" s="103"/>
      <c r="B83" s="135"/>
      <c r="C83" s="38" t="s">
        <v>28</v>
      </c>
      <c r="D83" s="36" t="s">
        <v>17</v>
      </c>
      <c r="E83" s="37">
        <v>4</v>
      </c>
      <c r="F83" s="35">
        <v>0.6</v>
      </c>
      <c r="G83" s="28" t="s">
        <v>16</v>
      </c>
      <c r="H83" s="29">
        <f>ROUND(E83/F83,0)</f>
        <v>7</v>
      </c>
      <c r="I83" s="24">
        <v>22</v>
      </c>
      <c r="J83" s="67">
        <f>H83*I83</f>
        <v>154</v>
      </c>
    </row>
    <row r="84" spans="1:10" ht="15.6" x14ac:dyDescent="0.25">
      <c r="A84" s="103"/>
      <c r="B84" s="135"/>
      <c r="C84" s="38" t="s">
        <v>29</v>
      </c>
      <c r="D84" s="36" t="s">
        <v>17</v>
      </c>
      <c r="E84" s="37"/>
      <c r="F84" s="35">
        <v>0.6</v>
      </c>
      <c r="G84" s="28" t="s">
        <v>16</v>
      </c>
      <c r="H84" s="29">
        <f>ROUND(E84/F84,0)</f>
        <v>0</v>
      </c>
      <c r="I84" s="24">
        <v>22</v>
      </c>
      <c r="J84" s="67">
        <f>H84*I84</f>
        <v>0</v>
      </c>
    </row>
    <row r="85" spans="1:10" x14ac:dyDescent="0.25">
      <c r="A85" s="103"/>
      <c r="B85" s="135"/>
      <c r="C85" s="39"/>
      <c r="D85" s="40" t="s">
        <v>13</v>
      </c>
      <c r="E85" s="37">
        <f>SUM(E82:E84)</f>
        <v>6</v>
      </c>
      <c r="F85" s="35"/>
      <c r="G85" s="28"/>
      <c r="H85" s="32">
        <f>SUM(H82:H84)</f>
        <v>10</v>
      </c>
      <c r="I85" s="33"/>
      <c r="J85" s="68">
        <f>SUM(J82:J84)</f>
        <v>220</v>
      </c>
    </row>
    <row r="86" spans="1:10" ht="15.6" x14ac:dyDescent="0.25">
      <c r="A86" s="103"/>
      <c r="B86" s="135"/>
      <c r="C86" s="38" t="s">
        <v>21</v>
      </c>
      <c r="D86" s="36" t="s">
        <v>18</v>
      </c>
      <c r="E86" s="37">
        <v>0</v>
      </c>
      <c r="F86" s="35">
        <v>0.6</v>
      </c>
      <c r="G86" s="28" t="s">
        <v>16</v>
      </c>
      <c r="H86" s="29">
        <f>ROUND(E86/F86,0)</f>
        <v>0</v>
      </c>
      <c r="I86" s="24">
        <v>22</v>
      </c>
      <c r="J86" s="67">
        <f>H86*I86</f>
        <v>0</v>
      </c>
    </row>
    <row r="87" spans="1:10" ht="15.6" x14ac:dyDescent="0.25">
      <c r="A87" s="103"/>
      <c r="B87" s="135"/>
      <c r="C87" s="38" t="s">
        <v>28</v>
      </c>
      <c r="D87" s="36" t="s">
        <v>18</v>
      </c>
      <c r="E87" s="37">
        <v>0</v>
      </c>
      <c r="F87" s="35">
        <v>0.6</v>
      </c>
      <c r="G87" s="28" t="s">
        <v>16</v>
      </c>
      <c r="H87" s="29">
        <f>ROUND(E87/F87,0)</f>
        <v>0</v>
      </c>
      <c r="I87" s="24">
        <v>22</v>
      </c>
      <c r="J87" s="67">
        <f>H87*I87</f>
        <v>0</v>
      </c>
    </row>
    <row r="88" spans="1:10" ht="15.6" x14ac:dyDescent="0.25">
      <c r="A88" s="103"/>
      <c r="B88" s="135"/>
      <c r="C88" s="38" t="s">
        <v>29</v>
      </c>
      <c r="D88" s="36" t="s">
        <v>18</v>
      </c>
      <c r="E88" s="37">
        <v>0</v>
      </c>
      <c r="F88" s="35">
        <v>0.6</v>
      </c>
      <c r="G88" s="28" t="s">
        <v>16</v>
      </c>
      <c r="H88" s="29">
        <f>ROUND(E88/F88,0)</f>
        <v>0</v>
      </c>
      <c r="I88" s="24">
        <v>22</v>
      </c>
      <c r="J88" s="67">
        <f>H88*I88</f>
        <v>0</v>
      </c>
    </row>
    <row r="89" spans="1:10" x14ac:dyDescent="0.25">
      <c r="A89" s="103"/>
      <c r="B89" s="135"/>
      <c r="C89" s="39"/>
      <c r="D89" s="40" t="s">
        <v>13</v>
      </c>
      <c r="E89" s="37">
        <f>SUM(E86:E88)</f>
        <v>0</v>
      </c>
      <c r="F89" s="35"/>
      <c r="G89" s="28"/>
      <c r="H89" s="32">
        <f>SUM(H86:H88)</f>
        <v>0</v>
      </c>
      <c r="I89" s="33"/>
      <c r="J89" s="68">
        <f>SUM(J86:J88)</f>
        <v>0</v>
      </c>
    </row>
    <row r="90" spans="1:10" ht="15.6" x14ac:dyDescent="0.25">
      <c r="A90" s="103"/>
      <c r="B90" s="135"/>
      <c r="C90" s="38" t="s">
        <v>21</v>
      </c>
      <c r="D90" s="36" t="s">
        <v>19</v>
      </c>
      <c r="E90" s="37">
        <v>7</v>
      </c>
      <c r="F90" s="35">
        <v>0.6</v>
      </c>
      <c r="G90" s="28" t="s">
        <v>16</v>
      </c>
      <c r="H90" s="29">
        <f>ROUND(E90/F90,0)</f>
        <v>12</v>
      </c>
      <c r="I90" s="24">
        <v>22</v>
      </c>
      <c r="J90" s="67">
        <f>H90*I90</f>
        <v>264</v>
      </c>
    </row>
    <row r="91" spans="1:10" ht="15.6" x14ac:dyDescent="0.25">
      <c r="A91" s="103"/>
      <c r="B91" s="135"/>
      <c r="C91" s="38" t="s">
        <v>28</v>
      </c>
      <c r="D91" s="36" t="s">
        <v>19</v>
      </c>
      <c r="E91" s="37">
        <v>24</v>
      </c>
      <c r="F91" s="35">
        <v>0.6</v>
      </c>
      <c r="G91" s="28" t="s">
        <v>16</v>
      </c>
      <c r="H91" s="29">
        <f>ROUND(E91/F91,0)</f>
        <v>40</v>
      </c>
      <c r="I91" s="24">
        <v>22</v>
      </c>
      <c r="J91" s="67">
        <f>H91*I91</f>
        <v>880</v>
      </c>
    </row>
    <row r="92" spans="1:10" ht="15.6" x14ac:dyDescent="0.25">
      <c r="A92" s="103"/>
      <c r="B92" s="135"/>
      <c r="C92" s="38" t="s">
        <v>29</v>
      </c>
      <c r="D92" s="36" t="s">
        <v>19</v>
      </c>
      <c r="E92" s="37">
        <v>1</v>
      </c>
      <c r="F92" s="35">
        <v>0.6</v>
      </c>
      <c r="G92" s="28" t="s">
        <v>16</v>
      </c>
      <c r="H92" s="29">
        <f>ROUND(E92/F92,0)</f>
        <v>2</v>
      </c>
      <c r="I92" s="24">
        <v>22</v>
      </c>
      <c r="J92" s="67">
        <f>H92*I92</f>
        <v>44</v>
      </c>
    </row>
    <row r="93" spans="1:10" x14ac:dyDescent="0.25">
      <c r="A93" s="103"/>
      <c r="B93" s="135"/>
      <c r="C93" s="39"/>
      <c r="D93" s="40" t="s">
        <v>13</v>
      </c>
      <c r="E93" s="37">
        <f>SUM(E90:E92)</f>
        <v>32</v>
      </c>
      <c r="F93" s="35"/>
      <c r="G93" s="28"/>
      <c r="H93" s="32">
        <f>SUM(H90:H92)</f>
        <v>54</v>
      </c>
      <c r="I93" s="33"/>
      <c r="J93" s="68">
        <f>SUM(J90:J92)</f>
        <v>1188</v>
      </c>
    </row>
    <row r="94" spans="1:10" ht="15.6" x14ac:dyDescent="0.25">
      <c r="A94" s="103"/>
      <c r="B94" s="135"/>
      <c r="C94" s="38" t="s">
        <v>21</v>
      </c>
      <c r="D94" s="36" t="s">
        <v>20</v>
      </c>
      <c r="E94" s="37">
        <v>80</v>
      </c>
      <c r="F94" s="35">
        <v>0.55000000000000004</v>
      </c>
      <c r="G94" s="28" t="s">
        <v>16</v>
      </c>
      <c r="H94" s="29">
        <f>ROUND(E94/F94,0)</f>
        <v>145</v>
      </c>
      <c r="I94" s="24">
        <v>22</v>
      </c>
      <c r="J94" s="67">
        <f>H94*I94</f>
        <v>3190</v>
      </c>
    </row>
    <row r="95" spans="1:10" ht="15.6" x14ac:dyDescent="0.25">
      <c r="A95" s="103"/>
      <c r="B95" s="135"/>
      <c r="C95" s="38" t="s">
        <v>28</v>
      </c>
      <c r="D95" s="36" t="s">
        <v>20</v>
      </c>
      <c r="E95" s="37">
        <v>5</v>
      </c>
      <c r="F95" s="35">
        <v>0.55000000000000004</v>
      </c>
      <c r="G95" s="28" t="s">
        <v>16</v>
      </c>
      <c r="H95" s="29">
        <f>ROUND(E95/F95,0)</f>
        <v>9</v>
      </c>
      <c r="I95" s="24">
        <v>22</v>
      </c>
      <c r="J95" s="67">
        <f>H95*I95</f>
        <v>198</v>
      </c>
    </row>
    <row r="96" spans="1:10" ht="15.6" x14ac:dyDescent="0.25">
      <c r="A96" s="103"/>
      <c r="B96" s="135"/>
      <c r="C96" s="38" t="s">
        <v>29</v>
      </c>
      <c r="D96" s="36" t="s">
        <v>20</v>
      </c>
      <c r="E96" s="37">
        <v>7</v>
      </c>
      <c r="F96" s="35">
        <v>0.55000000000000004</v>
      </c>
      <c r="G96" s="28" t="s">
        <v>16</v>
      </c>
      <c r="H96" s="29">
        <f>ROUND(E96/F96,0)</f>
        <v>13</v>
      </c>
      <c r="I96" s="24">
        <v>22</v>
      </c>
      <c r="J96" s="67">
        <f>H96*I96</f>
        <v>286</v>
      </c>
    </row>
    <row r="97" spans="1:12" x14ac:dyDescent="0.25">
      <c r="A97" s="103"/>
      <c r="B97" s="135"/>
      <c r="C97" s="39"/>
      <c r="D97" s="40" t="s">
        <v>13</v>
      </c>
      <c r="E97" s="37">
        <f>SUM(E94:E96)</f>
        <v>92</v>
      </c>
      <c r="F97" s="27"/>
      <c r="G97" s="28"/>
      <c r="H97" s="32">
        <f>SUM(H94:H96)</f>
        <v>167</v>
      </c>
      <c r="I97" s="33"/>
      <c r="J97" s="68">
        <f>SUM(J94:J96)</f>
        <v>3674</v>
      </c>
    </row>
    <row r="98" spans="1:12" ht="14.4" thickBot="1" x14ac:dyDescent="0.35">
      <c r="A98" s="103"/>
      <c r="B98" s="135"/>
      <c r="C98" s="123" t="s">
        <v>40</v>
      </c>
      <c r="D98" s="124"/>
      <c r="E98" s="41">
        <f>SUM(E97,E85,E73,E81,E93,E89,E77)</f>
        <v>131</v>
      </c>
      <c r="F98" s="27"/>
      <c r="G98" s="125"/>
      <c r="H98" s="126"/>
      <c r="I98" s="33"/>
      <c r="J98" s="69">
        <f>SUM(J97,J85,J73,J81,J93,J89,J77)</f>
        <v>5126</v>
      </c>
    </row>
    <row r="99" spans="1:12" ht="14.4" thickBot="1" x14ac:dyDescent="0.3">
      <c r="A99" s="104"/>
      <c r="B99" s="96" t="s">
        <v>41</v>
      </c>
      <c r="C99" s="97"/>
      <c r="D99" s="97"/>
      <c r="E99" s="61">
        <f>E40+E69+E98</f>
        <v>741</v>
      </c>
      <c r="F99" s="62"/>
      <c r="G99" s="63"/>
      <c r="H99" s="64"/>
      <c r="I99" s="64"/>
      <c r="J99" s="65">
        <f>J40+J69+J98</f>
        <v>28996</v>
      </c>
      <c r="L99">
        <f>J99/E99</f>
        <v>39.130904183535762</v>
      </c>
    </row>
    <row r="100" spans="1:12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2" x14ac:dyDescent="0.25">
      <c r="L101" s="94">
        <f>J99*0.05</f>
        <v>1449.8000000000002</v>
      </c>
    </row>
  </sheetData>
  <mergeCells count="22"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B5:B40"/>
    <mergeCell ref="C40:D40"/>
    <mergeCell ref="G40:H40"/>
    <mergeCell ref="A5:A99"/>
    <mergeCell ref="J2:J3"/>
    <mergeCell ref="B41:B69"/>
    <mergeCell ref="C69:D69"/>
    <mergeCell ref="G69:H69"/>
    <mergeCell ref="B70:B98"/>
    <mergeCell ref="C98:D98"/>
    <mergeCell ref="G98:H98"/>
    <mergeCell ref="B99:D99"/>
  </mergeCells>
  <pageMargins left="0.70866141732283472" right="0.70866141732283472" top="0.39370078740157483" bottom="0.39370078740157483" header="0.39370078740157483" footer="0.39370078740157483"/>
  <pageSetup paperSize="9" scale="5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9ADEA-790D-4C6B-A4B8-F1FEB387DA84}">
  <sheetPr>
    <pageSetUpPr fitToPage="1"/>
  </sheetPr>
  <dimension ref="A1:L30"/>
  <sheetViews>
    <sheetView topLeftCell="A8" workbookViewId="0">
      <selection sqref="A1:J28"/>
    </sheetView>
  </sheetViews>
  <sheetFormatPr defaultRowHeight="13.2" x14ac:dyDescent="0.25"/>
  <cols>
    <col min="1" max="1" width="6.5546875" style="1" customWidth="1"/>
    <col min="2" max="2" width="9.109375" customWidth="1"/>
    <col min="3" max="3" width="10.88671875" customWidth="1"/>
    <col min="4" max="4" width="29.5546875" customWidth="1"/>
    <col min="5" max="5" width="10.8867187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ht="15.6" x14ac:dyDescent="0.25">
      <c r="A1" s="95" t="s">
        <v>23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ht="14.4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ht="13.2" customHeight="1" x14ac:dyDescent="0.25">
      <c r="A3" s="105" t="s">
        <v>2</v>
      </c>
      <c r="B3" s="107" t="s">
        <v>1</v>
      </c>
      <c r="C3" s="109" t="s">
        <v>3</v>
      </c>
      <c r="D3" s="111" t="s">
        <v>0</v>
      </c>
      <c r="E3" s="113" t="s">
        <v>44</v>
      </c>
      <c r="F3" s="115" t="s">
        <v>4</v>
      </c>
      <c r="G3" s="117" t="s">
        <v>5</v>
      </c>
      <c r="H3" s="119" t="s">
        <v>6</v>
      </c>
      <c r="I3" s="99" t="s">
        <v>7</v>
      </c>
      <c r="J3" s="101" t="s">
        <v>8</v>
      </c>
    </row>
    <row r="4" spans="1:10" ht="84.6" customHeight="1" thickBot="1" x14ac:dyDescent="0.3">
      <c r="A4" s="106"/>
      <c r="B4" s="108"/>
      <c r="C4" s="110"/>
      <c r="D4" s="112"/>
      <c r="E4" s="114"/>
      <c r="F4" s="116"/>
      <c r="G4" s="118"/>
      <c r="H4" s="120"/>
      <c r="I4" s="100"/>
      <c r="J4" s="102"/>
    </row>
    <row r="5" spans="1:10" ht="13.8" thickBot="1" x14ac:dyDescent="0.3">
      <c r="A5" s="10">
        <v>1</v>
      </c>
      <c r="B5" s="72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customHeight="1" x14ac:dyDescent="0.25">
      <c r="A6" s="103" t="s">
        <v>45</v>
      </c>
      <c r="B6" s="127" t="s">
        <v>47</v>
      </c>
      <c r="C6" s="18" t="s">
        <v>9</v>
      </c>
      <c r="D6" s="19" t="s">
        <v>10</v>
      </c>
      <c r="E6" s="20">
        <v>0</v>
      </c>
      <c r="F6" s="21"/>
      <c r="G6" s="22" t="s">
        <v>11</v>
      </c>
      <c r="H6" s="23">
        <f>E6</f>
        <v>0</v>
      </c>
      <c r="I6" s="24">
        <v>36</v>
      </c>
      <c r="J6" s="66">
        <f>H6*I6</f>
        <v>0</v>
      </c>
    </row>
    <row r="7" spans="1:10" ht="15.6" x14ac:dyDescent="0.25">
      <c r="A7" s="103"/>
      <c r="B7" s="122"/>
      <c r="C7" s="25" t="s">
        <v>21</v>
      </c>
      <c r="D7" s="19" t="s">
        <v>10</v>
      </c>
      <c r="E7" s="26">
        <v>47</v>
      </c>
      <c r="F7" s="27"/>
      <c r="G7" s="28" t="s">
        <v>11</v>
      </c>
      <c r="H7" s="29">
        <f>E7</f>
        <v>47</v>
      </c>
      <c r="I7" s="24">
        <v>36</v>
      </c>
      <c r="J7" s="67">
        <f>H7*I7</f>
        <v>1692</v>
      </c>
    </row>
    <row r="8" spans="1:10" x14ac:dyDescent="0.25">
      <c r="A8" s="103"/>
      <c r="B8" s="122"/>
      <c r="C8" s="30"/>
      <c r="D8" s="31" t="s">
        <v>13</v>
      </c>
      <c r="E8" s="26">
        <f>SUM(E6:E7)</f>
        <v>47</v>
      </c>
      <c r="F8" s="27"/>
      <c r="G8" s="28"/>
      <c r="H8" s="32">
        <f>SUM(H6:H7)</f>
        <v>47</v>
      </c>
      <c r="I8" s="33"/>
      <c r="J8" s="68">
        <f>SUM(J6:J7)</f>
        <v>1692</v>
      </c>
    </row>
    <row r="9" spans="1:10" ht="15.6" x14ac:dyDescent="0.25">
      <c r="A9" s="103"/>
      <c r="B9" s="122"/>
      <c r="C9" s="18" t="s">
        <v>9</v>
      </c>
      <c r="D9" s="19" t="s">
        <v>14</v>
      </c>
      <c r="E9" s="26">
        <v>2</v>
      </c>
      <c r="F9" s="27"/>
      <c r="G9" s="28" t="s">
        <v>11</v>
      </c>
      <c r="H9" s="29">
        <f>E9</f>
        <v>2</v>
      </c>
      <c r="I9" s="24">
        <v>36</v>
      </c>
      <c r="J9" s="67">
        <f>H9*I9</f>
        <v>72</v>
      </c>
    </row>
    <row r="10" spans="1:10" ht="15.6" x14ac:dyDescent="0.25">
      <c r="A10" s="103"/>
      <c r="B10" s="122"/>
      <c r="C10" s="25" t="s">
        <v>21</v>
      </c>
      <c r="D10" s="19" t="s">
        <v>14</v>
      </c>
      <c r="E10" s="26">
        <v>26</v>
      </c>
      <c r="F10" s="27"/>
      <c r="G10" s="28" t="s">
        <v>11</v>
      </c>
      <c r="H10" s="29">
        <f>E10</f>
        <v>26</v>
      </c>
      <c r="I10" s="24">
        <v>36</v>
      </c>
      <c r="J10" s="67">
        <f>H10*I10</f>
        <v>936</v>
      </c>
    </row>
    <row r="11" spans="1:10" x14ac:dyDescent="0.25">
      <c r="A11" s="103"/>
      <c r="B11" s="122"/>
      <c r="C11" s="30"/>
      <c r="D11" s="31" t="s">
        <v>13</v>
      </c>
      <c r="E11" s="26">
        <f>SUM(E9:E10)</f>
        <v>28</v>
      </c>
      <c r="F11" s="27"/>
      <c r="G11" s="28"/>
      <c r="H11" s="32">
        <f>SUM(H9:H10)</f>
        <v>28</v>
      </c>
      <c r="I11" s="33"/>
      <c r="J11" s="68">
        <f>SUM(J9:J10)</f>
        <v>1008</v>
      </c>
    </row>
    <row r="12" spans="1:10" ht="15.6" x14ac:dyDescent="0.25">
      <c r="A12" s="103"/>
      <c r="B12" s="122"/>
      <c r="C12" s="18" t="s">
        <v>9</v>
      </c>
      <c r="D12" s="34" t="s">
        <v>15</v>
      </c>
      <c r="E12" s="26">
        <v>20</v>
      </c>
      <c r="F12" s="35">
        <v>0.6</v>
      </c>
      <c r="G12" s="28" t="s">
        <v>16</v>
      </c>
      <c r="H12" s="29">
        <f>ROUND(E12/F12,0)</f>
        <v>33</v>
      </c>
      <c r="I12" s="24">
        <v>22</v>
      </c>
      <c r="J12" s="67">
        <f>H12*I12</f>
        <v>726</v>
      </c>
    </row>
    <row r="13" spans="1:10" ht="15.6" x14ac:dyDescent="0.25">
      <c r="A13" s="103"/>
      <c r="B13" s="122"/>
      <c r="C13" s="25" t="s">
        <v>21</v>
      </c>
      <c r="D13" s="34" t="s">
        <v>15</v>
      </c>
      <c r="E13" s="26">
        <v>26</v>
      </c>
      <c r="F13" s="35">
        <v>0.6</v>
      </c>
      <c r="G13" s="28" t="s">
        <v>16</v>
      </c>
      <c r="H13" s="29">
        <f>ROUND(E13/F13,0)</f>
        <v>43</v>
      </c>
      <c r="I13" s="24">
        <v>22</v>
      </c>
      <c r="J13" s="67">
        <f>H13*I13</f>
        <v>946</v>
      </c>
    </row>
    <row r="14" spans="1:10" x14ac:dyDescent="0.25">
      <c r="A14" s="103"/>
      <c r="B14" s="122"/>
      <c r="C14" s="39"/>
      <c r="D14" s="40" t="s">
        <v>13</v>
      </c>
      <c r="E14" s="37">
        <f>SUM(E12:E13)</f>
        <v>46</v>
      </c>
      <c r="F14" s="35"/>
      <c r="G14" s="28"/>
      <c r="H14" s="32">
        <f>SUM(H12:H13)</f>
        <v>76</v>
      </c>
      <c r="I14" s="33"/>
      <c r="J14" s="68">
        <f>SUM(J12:J13)</f>
        <v>1672</v>
      </c>
    </row>
    <row r="15" spans="1:10" ht="15.6" x14ac:dyDescent="0.25">
      <c r="A15" s="103"/>
      <c r="B15" s="122"/>
      <c r="C15" s="18" t="s">
        <v>9</v>
      </c>
      <c r="D15" s="36" t="s">
        <v>17</v>
      </c>
      <c r="E15" s="37">
        <v>17</v>
      </c>
      <c r="F15" s="35">
        <v>0.6</v>
      </c>
      <c r="G15" s="28" t="s">
        <v>16</v>
      </c>
      <c r="H15" s="29">
        <f>ROUND(E15/F15,0)</f>
        <v>28</v>
      </c>
      <c r="I15" s="24">
        <v>22</v>
      </c>
      <c r="J15" s="67">
        <f>H15*I15</f>
        <v>616</v>
      </c>
    </row>
    <row r="16" spans="1:10" ht="15.6" x14ac:dyDescent="0.25">
      <c r="A16" s="103"/>
      <c r="B16" s="122"/>
      <c r="C16" s="25" t="s">
        <v>21</v>
      </c>
      <c r="D16" s="36" t="s">
        <v>17</v>
      </c>
      <c r="E16" s="37">
        <v>2</v>
      </c>
      <c r="F16" s="35">
        <v>0.6</v>
      </c>
      <c r="G16" s="28" t="s">
        <v>16</v>
      </c>
      <c r="H16" s="29">
        <f>ROUND(E16/F16,0)</f>
        <v>3</v>
      </c>
      <c r="I16" s="24">
        <v>22</v>
      </c>
      <c r="J16" s="67">
        <f>H16*I16</f>
        <v>66</v>
      </c>
    </row>
    <row r="17" spans="1:12" x14ac:dyDescent="0.25">
      <c r="A17" s="103"/>
      <c r="B17" s="122"/>
      <c r="C17" s="39"/>
      <c r="D17" s="40" t="s">
        <v>13</v>
      </c>
      <c r="E17" s="37">
        <f>SUM(E15:E16)</f>
        <v>19</v>
      </c>
      <c r="F17" s="35"/>
      <c r="G17" s="28"/>
      <c r="H17" s="32">
        <f>SUM(H15:H16)</f>
        <v>31</v>
      </c>
      <c r="I17" s="33"/>
      <c r="J17" s="68">
        <f>SUM(J15:J16)</f>
        <v>682</v>
      </c>
    </row>
    <row r="18" spans="1:12" ht="15.6" x14ac:dyDescent="0.25">
      <c r="A18" s="103"/>
      <c r="B18" s="122"/>
      <c r="C18" s="18" t="s">
        <v>9</v>
      </c>
      <c r="D18" s="36" t="s">
        <v>18</v>
      </c>
      <c r="E18" s="37">
        <v>1</v>
      </c>
      <c r="F18" s="35">
        <v>0.6</v>
      </c>
      <c r="G18" s="28" t="s">
        <v>16</v>
      </c>
      <c r="H18" s="29">
        <f>ROUND(E18/F18,0)</f>
        <v>2</v>
      </c>
      <c r="I18" s="24">
        <v>22</v>
      </c>
      <c r="J18" s="67">
        <f>H18*I18</f>
        <v>44</v>
      </c>
    </row>
    <row r="19" spans="1:12" ht="15.6" x14ac:dyDescent="0.25">
      <c r="A19" s="103"/>
      <c r="B19" s="122"/>
      <c r="C19" s="25" t="s">
        <v>21</v>
      </c>
      <c r="D19" s="36" t="s">
        <v>18</v>
      </c>
      <c r="E19" s="37">
        <v>0</v>
      </c>
      <c r="F19" s="35">
        <v>0.6</v>
      </c>
      <c r="G19" s="28" t="s">
        <v>16</v>
      </c>
      <c r="H19" s="29">
        <f>ROUND(E19/F19,0)</f>
        <v>0</v>
      </c>
      <c r="I19" s="24">
        <v>22</v>
      </c>
      <c r="J19" s="67">
        <f>H19*I19</f>
        <v>0</v>
      </c>
    </row>
    <row r="20" spans="1:12" x14ac:dyDescent="0.25">
      <c r="A20" s="103"/>
      <c r="B20" s="122"/>
      <c r="C20" s="39"/>
      <c r="D20" s="40" t="s">
        <v>13</v>
      </c>
      <c r="E20" s="37">
        <f>SUM(E18:E19)</f>
        <v>1</v>
      </c>
      <c r="F20" s="35"/>
      <c r="G20" s="28"/>
      <c r="H20" s="32">
        <f>SUM(H18:H19)</f>
        <v>2</v>
      </c>
      <c r="I20" s="33"/>
      <c r="J20" s="68">
        <f>SUM(J18:J19)</f>
        <v>44</v>
      </c>
    </row>
    <row r="21" spans="1:12" ht="15.6" x14ac:dyDescent="0.25">
      <c r="A21" s="103"/>
      <c r="B21" s="122"/>
      <c r="C21" s="18" t="s">
        <v>9</v>
      </c>
      <c r="D21" s="36" t="s">
        <v>19</v>
      </c>
      <c r="E21" s="37">
        <v>58</v>
      </c>
      <c r="F21" s="35">
        <v>0.6</v>
      </c>
      <c r="G21" s="28" t="s">
        <v>16</v>
      </c>
      <c r="H21" s="29">
        <f>ROUND(E21/F21,0)</f>
        <v>97</v>
      </c>
      <c r="I21" s="24">
        <v>22</v>
      </c>
      <c r="J21" s="67">
        <f>H21*I21</f>
        <v>2134</v>
      </c>
    </row>
    <row r="22" spans="1:12" ht="15.6" x14ac:dyDescent="0.25">
      <c r="A22" s="103"/>
      <c r="B22" s="122"/>
      <c r="C22" s="25" t="s">
        <v>21</v>
      </c>
      <c r="D22" s="36" t="s">
        <v>19</v>
      </c>
      <c r="E22" s="37">
        <v>16</v>
      </c>
      <c r="F22" s="35">
        <v>0.6</v>
      </c>
      <c r="G22" s="28" t="s">
        <v>16</v>
      </c>
      <c r="H22" s="29">
        <f>ROUND(E22/F22,0)</f>
        <v>27</v>
      </c>
      <c r="I22" s="24">
        <v>22</v>
      </c>
      <c r="J22" s="67">
        <f>H22*I22</f>
        <v>594</v>
      </c>
    </row>
    <row r="23" spans="1:12" x14ac:dyDescent="0.25">
      <c r="A23" s="103"/>
      <c r="B23" s="122"/>
      <c r="C23" s="39"/>
      <c r="D23" s="40" t="s">
        <v>13</v>
      </c>
      <c r="E23" s="37">
        <f>SUM(E21:E22)</f>
        <v>74</v>
      </c>
      <c r="F23" s="35"/>
      <c r="G23" s="28"/>
      <c r="H23" s="32">
        <f>SUM(H21:H22)</f>
        <v>124</v>
      </c>
      <c r="I23" s="33"/>
      <c r="J23" s="68">
        <f>SUM(J21:J22)</f>
        <v>2728</v>
      </c>
    </row>
    <row r="24" spans="1:12" ht="15.6" x14ac:dyDescent="0.25">
      <c r="A24" s="103"/>
      <c r="B24" s="122"/>
      <c r="C24" s="18" t="s">
        <v>9</v>
      </c>
      <c r="D24" s="36" t="s">
        <v>20</v>
      </c>
      <c r="E24" s="37">
        <v>300</v>
      </c>
      <c r="F24" s="35">
        <v>0.55000000000000004</v>
      </c>
      <c r="G24" s="28" t="s">
        <v>16</v>
      </c>
      <c r="H24" s="29">
        <f>ROUND(E24/F24,0)</f>
        <v>545</v>
      </c>
      <c r="I24" s="24">
        <v>22</v>
      </c>
      <c r="J24" s="67">
        <f>H24*I24</f>
        <v>11990</v>
      </c>
    </row>
    <row r="25" spans="1:12" ht="15.6" x14ac:dyDescent="0.25">
      <c r="A25" s="103"/>
      <c r="B25" s="122"/>
      <c r="C25" s="25" t="s">
        <v>21</v>
      </c>
      <c r="D25" s="36" t="s">
        <v>20</v>
      </c>
      <c r="E25" s="37">
        <v>260</v>
      </c>
      <c r="F25" s="35">
        <v>0.55000000000000004</v>
      </c>
      <c r="G25" s="28" t="s">
        <v>16</v>
      </c>
      <c r="H25" s="29">
        <f>ROUND(E25/F25,0)</f>
        <v>473</v>
      </c>
      <c r="I25" s="24">
        <v>22</v>
      </c>
      <c r="J25" s="67">
        <f>H25*I25</f>
        <v>10406</v>
      </c>
    </row>
    <row r="26" spans="1:12" x14ac:dyDescent="0.25">
      <c r="A26" s="103"/>
      <c r="B26" s="122"/>
      <c r="C26" s="39"/>
      <c r="D26" s="40" t="s">
        <v>13</v>
      </c>
      <c r="E26" s="37">
        <f>SUM(E24:E25)</f>
        <v>560</v>
      </c>
      <c r="F26" s="27"/>
      <c r="G26" s="28"/>
      <c r="H26" s="32">
        <f>SUM(H24:H25)</f>
        <v>1018</v>
      </c>
      <c r="I26" s="33"/>
      <c r="J26" s="68">
        <f>SUM(J24:J25)</f>
        <v>22396</v>
      </c>
    </row>
    <row r="27" spans="1:12" ht="14.4" thickBot="1" x14ac:dyDescent="0.35">
      <c r="A27" s="103"/>
      <c r="B27" s="122"/>
      <c r="C27" s="123" t="s">
        <v>48</v>
      </c>
      <c r="D27" s="124"/>
      <c r="E27" s="41">
        <f>SUM(E26,E17,E8,E14,E23,E20,E11)</f>
        <v>775</v>
      </c>
      <c r="F27" s="27"/>
      <c r="G27" s="125"/>
      <c r="H27" s="126"/>
      <c r="I27" s="33"/>
      <c r="J27" s="69">
        <f>SUM(J26,J17,J8,J14,J23,J20,J11)</f>
        <v>30222</v>
      </c>
    </row>
    <row r="28" spans="1:12" ht="14.4" customHeight="1" thickBot="1" x14ac:dyDescent="0.35">
      <c r="A28" s="104"/>
      <c r="B28" s="132" t="s">
        <v>46</v>
      </c>
      <c r="C28" s="133"/>
      <c r="D28" s="134"/>
      <c r="E28" s="57">
        <f>E27</f>
        <v>775</v>
      </c>
      <c r="F28" s="51"/>
      <c r="G28" s="58"/>
      <c r="H28" s="59"/>
      <c r="I28" s="60"/>
      <c r="J28" s="81">
        <f>J27</f>
        <v>30222</v>
      </c>
      <c r="L28">
        <f>J28/E28</f>
        <v>38.996129032258068</v>
      </c>
    </row>
    <row r="30" spans="1:12" x14ac:dyDescent="0.25">
      <c r="L30" s="94">
        <f>J28*0.05</f>
        <v>1511.1000000000001</v>
      </c>
    </row>
  </sheetData>
  <mergeCells count="16"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A6:A28"/>
    <mergeCell ref="B6:B27"/>
    <mergeCell ref="C27:D27"/>
    <mergeCell ref="G27:H27"/>
    <mergeCell ref="B28:D28"/>
  </mergeCells>
  <pageMargins left="0.7" right="0.7" top="0.75" bottom="0.75" header="0.3" footer="0.3"/>
  <pageSetup paperSize="9" scale="78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88ACD-4F64-433D-9A41-652AE4681BAE}">
  <sheetPr>
    <pageSetUpPr fitToPage="1"/>
  </sheetPr>
  <dimension ref="A1:L46"/>
  <sheetViews>
    <sheetView topLeftCell="A23" workbookViewId="0">
      <selection sqref="A1:J44"/>
    </sheetView>
  </sheetViews>
  <sheetFormatPr defaultRowHeight="13.2" x14ac:dyDescent="0.25"/>
  <cols>
    <col min="1" max="1" width="6.5546875" style="1" customWidth="1"/>
    <col min="2" max="2" width="9.109375" customWidth="1"/>
    <col min="3" max="3" width="10.88671875" customWidth="1"/>
    <col min="4" max="4" width="29.5546875" customWidth="1"/>
    <col min="5" max="5" width="10.8867187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ht="15.6" x14ac:dyDescent="0.25">
      <c r="A1" s="95" t="s">
        <v>23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ht="14.4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x14ac:dyDescent="0.25">
      <c r="A3" s="105" t="s">
        <v>2</v>
      </c>
      <c r="B3" s="107" t="s">
        <v>1</v>
      </c>
      <c r="C3" s="109" t="s">
        <v>3</v>
      </c>
      <c r="D3" s="111" t="s">
        <v>0</v>
      </c>
      <c r="E3" s="113" t="s">
        <v>44</v>
      </c>
      <c r="F3" s="115" t="s">
        <v>4</v>
      </c>
      <c r="G3" s="117" t="s">
        <v>5</v>
      </c>
      <c r="H3" s="119" t="s">
        <v>6</v>
      </c>
      <c r="I3" s="99" t="s">
        <v>7</v>
      </c>
      <c r="J3" s="101" t="s">
        <v>8</v>
      </c>
    </row>
    <row r="4" spans="1:10" ht="80.400000000000006" customHeight="1" thickBot="1" x14ac:dyDescent="0.3">
      <c r="A4" s="106"/>
      <c r="B4" s="108"/>
      <c r="C4" s="110"/>
      <c r="D4" s="112"/>
      <c r="E4" s="114"/>
      <c r="F4" s="116"/>
      <c r="G4" s="118"/>
      <c r="H4" s="120"/>
      <c r="I4" s="100"/>
      <c r="J4" s="102"/>
    </row>
    <row r="5" spans="1:10" ht="13.8" thickBot="1" x14ac:dyDescent="0.3">
      <c r="A5" s="10">
        <v>1</v>
      </c>
      <c r="B5" s="72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customHeight="1" x14ac:dyDescent="0.25">
      <c r="A6" s="136" t="s">
        <v>49</v>
      </c>
      <c r="B6" s="128" t="s">
        <v>56</v>
      </c>
      <c r="C6" s="43" t="s">
        <v>21</v>
      </c>
      <c r="D6" s="19" t="s">
        <v>10</v>
      </c>
      <c r="E6" s="44">
        <v>17</v>
      </c>
      <c r="F6" s="21"/>
      <c r="G6" s="22" t="s">
        <v>11</v>
      </c>
      <c r="H6" s="23">
        <f>E6</f>
        <v>17</v>
      </c>
      <c r="I6" s="45">
        <v>36</v>
      </c>
      <c r="J6" s="70">
        <f t="shared" ref="J6:J12" si="1">H6*I6</f>
        <v>612</v>
      </c>
    </row>
    <row r="7" spans="1:10" ht="15.6" x14ac:dyDescent="0.25">
      <c r="A7" s="103"/>
      <c r="B7" s="128"/>
      <c r="C7" s="43" t="s">
        <v>21</v>
      </c>
      <c r="D7" s="19" t="s">
        <v>14</v>
      </c>
      <c r="E7" s="44">
        <v>32</v>
      </c>
      <c r="F7" s="21"/>
      <c r="G7" s="22" t="s">
        <v>11</v>
      </c>
      <c r="H7" s="23">
        <f>E7</f>
        <v>32</v>
      </c>
      <c r="I7" s="45">
        <v>36</v>
      </c>
      <c r="J7" s="70">
        <f t="shared" si="1"/>
        <v>1152</v>
      </c>
    </row>
    <row r="8" spans="1:10" ht="15.6" x14ac:dyDescent="0.25">
      <c r="A8" s="103"/>
      <c r="B8" s="129"/>
      <c r="C8" s="43" t="s">
        <v>21</v>
      </c>
      <c r="D8" s="34" t="s">
        <v>15</v>
      </c>
      <c r="E8" s="46">
        <v>32</v>
      </c>
      <c r="F8" s="35">
        <v>0.6</v>
      </c>
      <c r="G8" s="28" t="s">
        <v>16</v>
      </c>
      <c r="H8" s="29">
        <f>ROUND(E8/F8,0)</f>
        <v>53</v>
      </c>
      <c r="I8" s="24">
        <v>22</v>
      </c>
      <c r="J8" s="70">
        <f t="shared" si="1"/>
        <v>1166</v>
      </c>
    </row>
    <row r="9" spans="1:10" ht="15.6" x14ac:dyDescent="0.25">
      <c r="A9" s="103"/>
      <c r="B9" s="129"/>
      <c r="C9" s="47" t="s">
        <v>21</v>
      </c>
      <c r="D9" s="36" t="s">
        <v>17</v>
      </c>
      <c r="E9" s="48">
        <v>7</v>
      </c>
      <c r="F9" s="35">
        <v>0.6</v>
      </c>
      <c r="G9" s="28" t="s">
        <v>16</v>
      </c>
      <c r="H9" s="29">
        <f>ROUND(E9/F9,0)</f>
        <v>12</v>
      </c>
      <c r="I9" s="24">
        <v>22</v>
      </c>
      <c r="J9" s="70">
        <f t="shared" si="1"/>
        <v>264</v>
      </c>
    </row>
    <row r="10" spans="1:10" ht="15.6" x14ac:dyDescent="0.25">
      <c r="A10" s="103"/>
      <c r="B10" s="129"/>
      <c r="C10" s="47" t="s">
        <v>21</v>
      </c>
      <c r="D10" s="36" t="s">
        <v>18</v>
      </c>
      <c r="E10" s="48">
        <v>0</v>
      </c>
      <c r="F10" s="35">
        <v>0.6</v>
      </c>
      <c r="G10" s="28" t="s">
        <v>16</v>
      </c>
      <c r="H10" s="29">
        <f>ROUND(E10/F10,0)</f>
        <v>0</v>
      </c>
      <c r="I10" s="24">
        <v>22</v>
      </c>
      <c r="J10" s="70">
        <f t="shared" si="1"/>
        <v>0</v>
      </c>
    </row>
    <row r="11" spans="1:10" ht="15.6" customHeight="1" x14ac:dyDescent="0.25">
      <c r="A11" s="103"/>
      <c r="B11" s="129"/>
      <c r="C11" s="47" t="s">
        <v>21</v>
      </c>
      <c r="D11" s="36" t="s">
        <v>19</v>
      </c>
      <c r="E11" s="48">
        <v>28</v>
      </c>
      <c r="F11" s="35">
        <v>0.6</v>
      </c>
      <c r="G11" s="28" t="s">
        <v>16</v>
      </c>
      <c r="H11" s="29">
        <f>ROUND(E11/F11,0)</f>
        <v>47</v>
      </c>
      <c r="I11" s="24">
        <v>22</v>
      </c>
      <c r="J11" s="70">
        <f t="shared" si="1"/>
        <v>1034</v>
      </c>
    </row>
    <row r="12" spans="1:10" ht="15.6" x14ac:dyDescent="0.25">
      <c r="A12" s="103"/>
      <c r="B12" s="129"/>
      <c r="C12" s="47" t="s">
        <v>21</v>
      </c>
      <c r="D12" s="36" t="s">
        <v>20</v>
      </c>
      <c r="E12" s="48">
        <v>300</v>
      </c>
      <c r="F12" s="35">
        <v>0.55000000000000004</v>
      </c>
      <c r="G12" s="28" t="s">
        <v>16</v>
      </c>
      <c r="H12" s="29">
        <f>ROUND(E12/F12,0)</f>
        <v>545</v>
      </c>
      <c r="I12" s="24">
        <v>22</v>
      </c>
      <c r="J12" s="70">
        <f t="shared" si="1"/>
        <v>11990</v>
      </c>
    </row>
    <row r="13" spans="1:10" ht="13.8" x14ac:dyDescent="0.25">
      <c r="A13" s="103"/>
      <c r="B13" s="129"/>
      <c r="C13" s="123" t="s">
        <v>55</v>
      </c>
      <c r="D13" s="124"/>
      <c r="E13" s="49">
        <f>SUM(E6:E12)</f>
        <v>416</v>
      </c>
      <c r="F13" s="27"/>
      <c r="G13" s="130"/>
      <c r="H13" s="131"/>
      <c r="I13" s="42"/>
      <c r="J13" s="71">
        <f>SUM(J6:J12)</f>
        <v>16218</v>
      </c>
    </row>
    <row r="14" spans="1:10" ht="15.6" customHeight="1" x14ac:dyDescent="0.25">
      <c r="A14" s="103"/>
      <c r="B14" s="127" t="s">
        <v>54</v>
      </c>
      <c r="C14" s="18" t="s">
        <v>21</v>
      </c>
      <c r="D14" s="19" t="s">
        <v>10</v>
      </c>
      <c r="E14" s="20">
        <v>9</v>
      </c>
      <c r="F14" s="21"/>
      <c r="G14" s="22" t="s">
        <v>11</v>
      </c>
      <c r="H14" s="23">
        <f>E14</f>
        <v>9</v>
      </c>
      <c r="I14" s="24">
        <v>36</v>
      </c>
      <c r="J14" s="66">
        <f>H14*I14</f>
        <v>324</v>
      </c>
    </row>
    <row r="15" spans="1:10" ht="15.6" x14ac:dyDescent="0.25">
      <c r="A15" s="103"/>
      <c r="B15" s="122"/>
      <c r="C15" s="25" t="s">
        <v>22</v>
      </c>
      <c r="D15" s="19" t="s">
        <v>10</v>
      </c>
      <c r="E15" s="26">
        <v>0</v>
      </c>
      <c r="F15" s="27"/>
      <c r="G15" s="28" t="s">
        <v>11</v>
      </c>
      <c r="H15" s="29">
        <f>E15</f>
        <v>0</v>
      </c>
      <c r="I15" s="24">
        <v>36</v>
      </c>
      <c r="J15" s="67">
        <f>H15*I15</f>
        <v>0</v>
      </c>
    </row>
    <row r="16" spans="1:10" x14ac:dyDescent="0.25">
      <c r="A16" s="103"/>
      <c r="B16" s="122"/>
      <c r="C16" s="30"/>
      <c r="D16" s="31" t="s">
        <v>13</v>
      </c>
      <c r="E16" s="26">
        <f>SUM(E14:E15)</f>
        <v>9</v>
      </c>
      <c r="F16" s="27"/>
      <c r="G16" s="28"/>
      <c r="H16" s="32">
        <f>SUM(H14:H15)</f>
        <v>9</v>
      </c>
      <c r="I16" s="33"/>
      <c r="J16" s="68">
        <f>SUM(J14:J15)</f>
        <v>324</v>
      </c>
    </row>
    <row r="17" spans="1:10" ht="15.6" x14ac:dyDescent="0.25">
      <c r="A17" s="103"/>
      <c r="B17" s="122"/>
      <c r="C17" s="18" t="s">
        <v>21</v>
      </c>
      <c r="D17" s="19" t="s">
        <v>14</v>
      </c>
      <c r="E17" s="26">
        <v>19</v>
      </c>
      <c r="F17" s="27"/>
      <c r="G17" s="28" t="s">
        <v>11</v>
      </c>
      <c r="H17" s="29">
        <f>E17</f>
        <v>19</v>
      </c>
      <c r="I17" s="24">
        <v>36</v>
      </c>
      <c r="J17" s="67">
        <f>H17*I17</f>
        <v>684</v>
      </c>
    </row>
    <row r="18" spans="1:10" ht="15.6" x14ac:dyDescent="0.25">
      <c r="A18" s="103"/>
      <c r="B18" s="122"/>
      <c r="C18" s="25" t="s">
        <v>22</v>
      </c>
      <c r="D18" s="19" t="s">
        <v>14</v>
      </c>
      <c r="E18" s="26">
        <v>1</v>
      </c>
      <c r="F18" s="27"/>
      <c r="G18" s="28" t="s">
        <v>11</v>
      </c>
      <c r="H18" s="29">
        <f>E18</f>
        <v>1</v>
      </c>
      <c r="I18" s="24">
        <v>36</v>
      </c>
      <c r="J18" s="67">
        <f>H18*I18</f>
        <v>36</v>
      </c>
    </row>
    <row r="19" spans="1:10" x14ac:dyDescent="0.25">
      <c r="A19" s="103"/>
      <c r="B19" s="122"/>
      <c r="C19" s="30"/>
      <c r="D19" s="31" t="s">
        <v>13</v>
      </c>
      <c r="E19" s="26">
        <f>SUM(E17:E18)</f>
        <v>20</v>
      </c>
      <c r="F19" s="27"/>
      <c r="G19" s="28"/>
      <c r="H19" s="32">
        <f>SUM(H17:H18)</f>
        <v>20</v>
      </c>
      <c r="I19" s="33"/>
      <c r="J19" s="68">
        <f>SUM(J17:J18)</f>
        <v>720</v>
      </c>
    </row>
    <row r="20" spans="1:10" ht="15.6" x14ac:dyDescent="0.25">
      <c r="A20" s="103"/>
      <c r="B20" s="122"/>
      <c r="C20" s="18" t="s">
        <v>21</v>
      </c>
      <c r="D20" s="34" t="s">
        <v>15</v>
      </c>
      <c r="E20" s="26">
        <v>20</v>
      </c>
      <c r="F20" s="35">
        <v>0.6</v>
      </c>
      <c r="G20" s="28" t="s">
        <v>16</v>
      </c>
      <c r="H20" s="29">
        <f>ROUND(E20/F20,0)</f>
        <v>33</v>
      </c>
      <c r="I20" s="24">
        <v>22</v>
      </c>
      <c r="J20" s="67">
        <f>H20*I20</f>
        <v>726</v>
      </c>
    </row>
    <row r="21" spans="1:10" ht="15.6" x14ac:dyDescent="0.25">
      <c r="A21" s="103"/>
      <c r="B21" s="122"/>
      <c r="C21" s="25" t="s">
        <v>22</v>
      </c>
      <c r="D21" s="34" t="s">
        <v>15</v>
      </c>
      <c r="E21" s="26">
        <v>2</v>
      </c>
      <c r="F21" s="35">
        <v>0.6</v>
      </c>
      <c r="G21" s="28" t="s">
        <v>16</v>
      </c>
      <c r="H21" s="29">
        <f>ROUND(E21/F21,0)</f>
        <v>3</v>
      </c>
      <c r="I21" s="24">
        <v>22</v>
      </c>
      <c r="J21" s="67">
        <f>H21*I21</f>
        <v>66</v>
      </c>
    </row>
    <row r="22" spans="1:10" x14ac:dyDescent="0.25">
      <c r="A22" s="103"/>
      <c r="B22" s="122"/>
      <c r="C22" s="39"/>
      <c r="D22" s="40" t="s">
        <v>13</v>
      </c>
      <c r="E22" s="37">
        <f>SUM(E20:E21)</f>
        <v>22</v>
      </c>
      <c r="F22" s="35"/>
      <c r="G22" s="28"/>
      <c r="H22" s="32">
        <f>SUM(H20:H21)</f>
        <v>36</v>
      </c>
      <c r="I22" s="33"/>
      <c r="J22" s="68">
        <f>SUM(J20:J21)</f>
        <v>792</v>
      </c>
    </row>
    <row r="23" spans="1:10" ht="15.6" x14ac:dyDescent="0.25">
      <c r="A23" s="103"/>
      <c r="B23" s="122"/>
      <c r="C23" s="18" t="s">
        <v>21</v>
      </c>
      <c r="D23" s="36" t="s">
        <v>17</v>
      </c>
      <c r="E23" s="37">
        <v>3</v>
      </c>
      <c r="F23" s="35">
        <v>0.6</v>
      </c>
      <c r="G23" s="28" t="s">
        <v>16</v>
      </c>
      <c r="H23" s="29">
        <f>ROUND(E23/F23,0)</f>
        <v>5</v>
      </c>
      <c r="I23" s="24">
        <v>22</v>
      </c>
      <c r="J23" s="67">
        <f>H23*I23</f>
        <v>110</v>
      </c>
    </row>
    <row r="24" spans="1:10" ht="15.6" x14ac:dyDescent="0.25">
      <c r="A24" s="103"/>
      <c r="B24" s="122"/>
      <c r="C24" s="25" t="s">
        <v>22</v>
      </c>
      <c r="D24" s="36" t="s">
        <v>17</v>
      </c>
      <c r="E24" s="37">
        <v>0</v>
      </c>
      <c r="F24" s="35">
        <v>0.6</v>
      </c>
      <c r="G24" s="28" t="s">
        <v>16</v>
      </c>
      <c r="H24" s="29">
        <f>ROUND(E24/F24,0)</f>
        <v>0</v>
      </c>
      <c r="I24" s="24">
        <v>22</v>
      </c>
      <c r="J24" s="67">
        <f>H24*I24</f>
        <v>0</v>
      </c>
    </row>
    <row r="25" spans="1:10" x14ac:dyDescent="0.25">
      <c r="A25" s="103"/>
      <c r="B25" s="122"/>
      <c r="C25" s="39"/>
      <c r="D25" s="40" t="s">
        <v>13</v>
      </c>
      <c r="E25" s="37">
        <f>SUM(E23:E24)</f>
        <v>3</v>
      </c>
      <c r="F25" s="35"/>
      <c r="G25" s="28"/>
      <c r="H25" s="32">
        <f>SUM(H23:H24)</f>
        <v>5</v>
      </c>
      <c r="I25" s="33"/>
      <c r="J25" s="68">
        <f>SUM(J23:J24)</f>
        <v>110</v>
      </c>
    </row>
    <row r="26" spans="1:10" ht="15.6" x14ac:dyDescent="0.25">
      <c r="A26" s="103"/>
      <c r="B26" s="122"/>
      <c r="C26" s="18" t="s">
        <v>21</v>
      </c>
      <c r="D26" s="36" t="s">
        <v>18</v>
      </c>
      <c r="E26" s="37">
        <v>0</v>
      </c>
      <c r="F26" s="35">
        <v>0.6</v>
      </c>
      <c r="G26" s="28" t="s">
        <v>16</v>
      </c>
      <c r="H26" s="29">
        <f>ROUND(E26/F26,0)</f>
        <v>0</v>
      </c>
      <c r="I26" s="24">
        <v>22</v>
      </c>
      <c r="J26" s="67">
        <f>H26*I26</f>
        <v>0</v>
      </c>
    </row>
    <row r="27" spans="1:10" ht="15.6" x14ac:dyDescent="0.25">
      <c r="A27" s="103"/>
      <c r="B27" s="122"/>
      <c r="C27" s="25" t="s">
        <v>22</v>
      </c>
      <c r="D27" s="36" t="s">
        <v>18</v>
      </c>
      <c r="E27" s="37">
        <v>0</v>
      </c>
      <c r="F27" s="35">
        <v>0.6</v>
      </c>
      <c r="G27" s="28" t="s">
        <v>16</v>
      </c>
      <c r="H27" s="29">
        <f>ROUND(E27/F27,0)</f>
        <v>0</v>
      </c>
      <c r="I27" s="24">
        <v>22</v>
      </c>
      <c r="J27" s="67">
        <f>H27*I27</f>
        <v>0</v>
      </c>
    </row>
    <row r="28" spans="1:10" x14ac:dyDescent="0.25">
      <c r="A28" s="103"/>
      <c r="B28" s="122"/>
      <c r="C28" s="39"/>
      <c r="D28" s="40" t="s">
        <v>13</v>
      </c>
      <c r="E28" s="37">
        <f>SUM(E26:E27)</f>
        <v>0</v>
      </c>
      <c r="F28" s="35"/>
      <c r="G28" s="28"/>
      <c r="H28" s="32">
        <f>SUM(H26:H27)</f>
        <v>0</v>
      </c>
      <c r="I28" s="33"/>
      <c r="J28" s="68">
        <f>SUM(J26:J27)</f>
        <v>0</v>
      </c>
    </row>
    <row r="29" spans="1:10" ht="15.6" x14ac:dyDescent="0.25">
      <c r="A29" s="103"/>
      <c r="B29" s="122"/>
      <c r="C29" s="18" t="s">
        <v>21</v>
      </c>
      <c r="D29" s="36" t="s">
        <v>19</v>
      </c>
      <c r="E29" s="37">
        <v>14</v>
      </c>
      <c r="F29" s="35">
        <v>0.6</v>
      </c>
      <c r="G29" s="28" t="s">
        <v>16</v>
      </c>
      <c r="H29" s="29">
        <f>ROUND(E29/F29,0)</f>
        <v>23</v>
      </c>
      <c r="I29" s="24">
        <v>22</v>
      </c>
      <c r="J29" s="67">
        <f>H29*I29</f>
        <v>506</v>
      </c>
    </row>
    <row r="30" spans="1:10" ht="15.6" x14ac:dyDescent="0.25">
      <c r="A30" s="103"/>
      <c r="B30" s="122"/>
      <c r="C30" s="25" t="s">
        <v>22</v>
      </c>
      <c r="D30" s="36" t="s">
        <v>19</v>
      </c>
      <c r="E30" s="37">
        <v>1</v>
      </c>
      <c r="F30" s="35">
        <v>0.6</v>
      </c>
      <c r="G30" s="28" t="s">
        <v>16</v>
      </c>
      <c r="H30" s="29">
        <f>ROUND(E30/F30,0)</f>
        <v>2</v>
      </c>
      <c r="I30" s="24">
        <v>22</v>
      </c>
      <c r="J30" s="67">
        <f>H30*I30</f>
        <v>44</v>
      </c>
    </row>
    <row r="31" spans="1:10" x14ac:dyDescent="0.25">
      <c r="A31" s="103"/>
      <c r="B31" s="122"/>
      <c r="C31" s="39"/>
      <c r="D31" s="40" t="s">
        <v>13</v>
      </c>
      <c r="E31" s="37">
        <f>SUM(E29:E30)</f>
        <v>15</v>
      </c>
      <c r="F31" s="35"/>
      <c r="G31" s="28"/>
      <c r="H31" s="32">
        <f>SUM(H29:H30)</f>
        <v>25</v>
      </c>
      <c r="I31" s="33"/>
      <c r="J31" s="68">
        <f>SUM(J29:J30)</f>
        <v>550</v>
      </c>
    </row>
    <row r="32" spans="1:10" ht="15.6" x14ac:dyDescent="0.25">
      <c r="A32" s="103"/>
      <c r="B32" s="122"/>
      <c r="C32" s="18" t="s">
        <v>21</v>
      </c>
      <c r="D32" s="36" t="s">
        <v>20</v>
      </c>
      <c r="E32" s="37">
        <v>140</v>
      </c>
      <c r="F32" s="35">
        <v>0.55000000000000004</v>
      </c>
      <c r="G32" s="28" t="s">
        <v>16</v>
      </c>
      <c r="H32" s="29">
        <f>ROUND(E32/F32,0)</f>
        <v>255</v>
      </c>
      <c r="I32" s="24">
        <v>22</v>
      </c>
      <c r="J32" s="67">
        <f>H32*I32</f>
        <v>5610</v>
      </c>
    </row>
    <row r="33" spans="1:12" ht="15.6" x14ac:dyDescent="0.25">
      <c r="A33" s="103"/>
      <c r="B33" s="122"/>
      <c r="C33" s="25" t="s">
        <v>22</v>
      </c>
      <c r="D33" s="36" t="s">
        <v>20</v>
      </c>
      <c r="E33" s="37">
        <v>9</v>
      </c>
      <c r="F33" s="35">
        <v>0.55000000000000004</v>
      </c>
      <c r="G33" s="28" t="s">
        <v>16</v>
      </c>
      <c r="H33" s="29">
        <f>ROUND(E33/F33,0)</f>
        <v>16</v>
      </c>
      <c r="I33" s="24">
        <v>22</v>
      </c>
      <c r="J33" s="67">
        <f>H33*I33</f>
        <v>352</v>
      </c>
    </row>
    <row r="34" spans="1:12" x14ac:dyDescent="0.25">
      <c r="A34" s="103"/>
      <c r="B34" s="122"/>
      <c r="C34" s="39"/>
      <c r="D34" s="40" t="s">
        <v>13</v>
      </c>
      <c r="E34" s="37">
        <f>SUM(E32:E33)</f>
        <v>149</v>
      </c>
      <c r="F34" s="27"/>
      <c r="G34" s="28"/>
      <c r="H34" s="32">
        <f>SUM(H32:H33)</f>
        <v>271</v>
      </c>
      <c r="I34" s="33"/>
      <c r="J34" s="68">
        <f>SUM(J32:J33)</f>
        <v>5962</v>
      </c>
    </row>
    <row r="35" spans="1:12" ht="13.8" x14ac:dyDescent="0.3">
      <c r="A35" s="103"/>
      <c r="B35" s="122"/>
      <c r="C35" s="123" t="s">
        <v>53</v>
      </c>
      <c r="D35" s="124"/>
      <c r="E35" s="41">
        <f>SUM(E34,E25,E16,E22,E31,E28,E19)</f>
        <v>218</v>
      </c>
      <c r="F35" s="27"/>
      <c r="G35" s="125"/>
      <c r="H35" s="126"/>
      <c r="I35" s="33"/>
      <c r="J35" s="69">
        <f>SUM(J34,J25,J16,J22,J31,J28,J19)</f>
        <v>8458</v>
      </c>
    </row>
    <row r="36" spans="1:12" ht="15.6" x14ac:dyDescent="0.25">
      <c r="A36" s="103"/>
      <c r="B36" s="128" t="s">
        <v>51</v>
      </c>
      <c r="C36" s="43" t="s">
        <v>21</v>
      </c>
      <c r="D36" s="19" t="s">
        <v>10</v>
      </c>
      <c r="E36" s="44">
        <v>0</v>
      </c>
      <c r="F36" s="21"/>
      <c r="G36" s="22" t="s">
        <v>11</v>
      </c>
      <c r="H36" s="23">
        <f>E36</f>
        <v>0</v>
      </c>
      <c r="I36" s="45">
        <v>36</v>
      </c>
      <c r="J36" s="70">
        <f t="shared" ref="J36:J42" si="2">H36*I36</f>
        <v>0</v>
      </c>
    </row>
    <row r="37" spans="1:12" ht="15.6" x14ac:dyDescent="0.25">
      <c r="A37" s="103"/>
      <c r="B37" s="128"/>
      <c r="C37" s="43" t="s">
        <v>21</v>
      </c>
      <c r="D37" s="19" t="s">
        <v>14</v>
      </c>
      <c r="E37" s="44">
        <v>1</v>
      </c>
      <c r="F37" s="21"/>
      <c r="G37" s="22" t="s">
        <v>11</v>
      </c>
      <c r="H37" s="23">
        <f>E37</f>
        <v>1</v>
      </c>
      <c r="I37" s="45">
        <v>36</v>
      </c>
      <c r="J37" s="70">
        <f t="shared" si="2"/>
        <v>36</v>
      </c>
    </row>
    <row r="38" spans="1:12" ht="15.6" x14ac:dyDescent="0.25">
      <c r="A38" s="103"/>
      <c r="B38" s="129"/>
      <c r="C38" s="43" t="s">
        <v>21</v>
      </c>
      <c r="D38" s="34" t="s">
        <v>15</v>
      </c>
      <c r="E38" s="46">
        <v>2</v>
      </c>
      <c r="F38" s="35">
        <v>0.6</v>
      </c>
      <c r="G38" s="28" t="s">
        <v>16</v>
      </c>
      <c r="H38" s="29">
        <f>ROUND(E38/F38,0)</f>
        <v>3</v>
      </c>
      <c r="I38" s="24">
        <v>22</v>
      </c>
      <c r="J38" s="70">
        <f t="shared" si="2"/>
        <v>66</v>
      </c>
    </row>
    <row r="39" spans="1:12" ht="15.6" x14ac:dyDescent="0.25">
      <c r="A39" s="103"/>
      <c r="B39" s="129"/>
      <c r="C39" s="47" t="s">
        <v>21</v>
      </c>
      <c r="D39" s="36" t="s">
        <v>17</v>
      </c>
      <c r="E39" s="48">
        <v>1</v>
      </c>
      <c r="F39" s="35">
        <v>0.6</v>
      </c>
      <c r="G39" s="28" t="s">
        <v>16</v>
      </c>
      <c r="H39" s="29">
        <f>ROUND(E39/F39,0)</f>
        <v>2</v>
      </c>
      <c r="I39" s="24">
        <v>22</v>
      </c>
      <c r="J39" s="70">
        <f t="shared" si="2"/>
        <v>44</v>
      </c>
    </row>
    <row r="40" spans="1:12" ht="15.6" x14ac:dyDescent="0.25">
      <c r="A40" s="103"/>
      <c r="B40" s="129"/>
      <c r="C40" s="47" t="s">
        <v>21</v>
      </c>
      <c r="D40" s="36" t="s">
        <v>18</v>
      </c>
      <c r="E40" s="48">
        <v>0</v>
      </c>
      <c r="F40" s="35">
        <v>0.6</v>
      </c>
      <c r="G40" s="28" t="s">
        <v>16</v>
      </c>
      <c r="H40" s="29">
        <f>ROUND(E40/F40,0)</f>
        <v>0</v>
      </c>
      <c r="I40" s="24">
        <v>22</v>
      </c>
      <c r="J40" s="70">
        <f t="shared" si="2"/>
        <v>0</v>
      </c>
    </row>
    <row r="41" spans="1:12" ht="15.6" x14ac:dyDescent="0.25">
      <c r="A41" s="103"/>
      <c r="B41" s="129"/>
      <c r="C41" s="47" t="s">
        <v>21</v>
      </c>
      <c r="D41" s="36" t="s">
        <v>19</v>
      </c>
      <c r="E41" s="48">
        <v>5</v>
      </c>
      <c r="F41" s="35">
        <v>0.6</v>
      </c>
      <c r="G41" s="28" t="s">
        <v>16</v>
      </c>
      <c r="H41" s="29">
        <f>ROUND(E41/F41,0)</f>
        <v>8</v>
      </c>
      <c r="I41" s="24">
        <v>22</v>
      </c>
      <c r="J41" s="70">
        <f t="shared" si="2"/>
        <v>176</v>
      </c>
    </row>
    <row r="42" spans="1:12" ht="15.6" x14ac:dyDescent="0.25">
      <c r="A42" s="103"/>
      <c r="B42" s="129"/>
      <c r="C42" s="47" t="s">
        <v>21</v>
      </c>
      <c r="D42" s="36" t="s">
        <v>20</v>
      </c>
      <c r="E42" s="48">
        <v>25</v>
      </c>
      <c r="F42" s="35">
        <v>0.55000000000000004</v>
      </c>
      <c r="G42" s="28" t="s">
        <v>16</v>
      </c>
      <c r="H42" s="29">
        <f>ROUND(E42/F42,0)</f>
        <v>45</v>
      </c>
      <c r="I42" s="24">
        <v>22</v>
      </c>
      <c r="J42" s="70">
        <f t="shared" si="2"/>
        <v>990</v>
      </c>
    </row>
    <row r="43" spans="1:12" ht="14.4" thickBot="1" x14ac:dyDescent="0.3">
      <c r="A43" s="103"/>
      <c r="B43" s="129"/>
      <c r="C43" s="123" t="s">
        <v>52</v>
      </c>
      <c r="D43" s="124"/>
      <c r="E43" s="49">
        <f>SUM(E36:E42)</f>
        <v>34</v>
      </c>
      <c r="F43" s="27"/>
      <c r="G43" s="130"/>
      <c r="H43" s="131"/>
      <c r="I43" s="42"/>
      <c r="J43" s="71">
        <f>SUM(J36:J42)</f>
        <v>1312</v>
      </c>
    </row>
    <row r="44" spans="1:12" ht="14.4" thickBot="1" x14ac:dyDescent="0.35">
      <c r="A44" s="104"/>
      <c r="B44" s="132" t="s">
        <v>50</v>
      </c>
      <c r="C44" s="133"/>
      <c r="D44" s="134"/>
      <c r="E44" s="57">
        <f>E35+E43+E13</f>
        <v>668</v>
      </c>
      <c r="F44" s="51"/>
      <c r="G44" s="58"/>
      <c r="H44" s="59"/>
      <c r="I44" s="60"/>
      <c r="J44" s="82">
        <f>J35+J43+J13</f>
        <v>25988</v>
      </c>
      <c r="L44">
        <f>J44/E44</f>
        <v>38.904191616766468</v>
      </c>
    </row>
    <row r="46" spans="1:12" x14ac:dyDescent="0.25">
      <c r="L46" s="94">
        <f>J44*0.05</f>
        <v>1299.4000000000001</v>
      </c>
    </row>
  </sheetData>
  <mergeCells count="22"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C13:D13"/>
    <mergeCell ref="G13:H13"/>
    <mergeCell ref="A6:A44"/>
    <mergeCell ref="J3:J4"/>
    <mergeCell ref="B14:B35"/>
    <mergeCell ref="C35:D35"/>
    <mergeCell ref="G35:H35"/>
    <mergeCell ref="B36:B43"/>
    <mergeCell ref="C43:D43"/>
    <mergeCell ref="G43:H43"/>
    <mergeCell ref="B44:D44"/>
    <mergeCell ref="B6:B13"/>
  </mergeCells>
  <pageMargins left="0.7" right="0.7" top="0.75" bottom="0.75" header="0.3" footer="0.3"/>
  <pageSetup paperSize="9" scale="78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F469C-C045-4F0C-9DA9-9BE91444D66A}">
  <sheetPr>
    <pageSetUpPr fitToPage="1"/>
  </sheetPr>
  <dimension ref="A1:L54"/>
  <sheetViews>
    <sheetView tabSelected="1" topLeftCell="A31" workbookViewId="0">
      <selection sqref="A1:J52"/>
    </sheetView>
  </sheetViews>
  <sheetFormatPr defaultRowHeight="13.2" x14ac:dyDescent="0.25"/>
  <cols>
    <col min="1" max="1" width="6.5546875" style="1" customWidth="1"/>
    <col min="2" max="2" width="9.109375" customWidth="1"/>
    <col min="3" max="3" width="10.88671875" customWidth="1"/>
    <col min="4" max="4" width="29.5546875" customWidth="1"/>
    <col min="5" max="5" width="10.88671875" customWidth="1"/>
    <col min="6" max="6" width="9.109375" customWidth="1"/>
    <col min="7" max="7" width="6.44140625" customWidth="1"/>
    <col min="8" max="8" width="9.6640625" customWidth="1"/>
    <col min="9" max="9" width="11.88671875" customWidth="1"/>
    <col min="10" max="10" width="10" customWidth="1"/>
    <col min="12" max="12" width="0" hidden="1" customWidth="1"/>
  </cols>
  <sheetData>
    <row r="1" spans="1:10" ht="15.6" x14ac:dyDescent="0.25">
      <c r="A1" s="95" t="s">
        <v>23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ht="14.4" thickBot="1" x14ac:dyDescent="0.3">
      <c r="A2" s="4"/>
      <c r="B2" s="5"/>
      <c r="C2" s="5"/>
      <c r="D2" s="5"/>
      <c r="E2" s="6"/>
      <c r="F2" s="7"/>
      <c r="G2" s="5"/>
      <c r="H2" s="8"/>
      <c r="I2" s="4"/>
      <c r="J2" s="7"/>
    </row>
    <row r="3" spans="1:10" x14ac:dyDescent="0.25">
      <c r="A3" s="105" t="s">
        <v>2</v>
      </c>
      <c r="B3" s="107" t="s">
        <v>1</v>
      </c>
      <c r="C3" s="109" t="s">
        <v>3</v>
      </c>
      <c r="D3" s="111" t="s">
        <v>0</v>
      </c>
      <c r="E3" s="113" t="s">
        <v>44</v>
      </c>
      <c r="F3" s="115" t="s">
        <v>4</v>
      </c>
      <c r="G3" s="117" t="s">
        <v>5</v>
      </c>
      <c r="H3" s="119" t="s">
        <v>6</v>
      </c>
      <c r="I3" s="99" t="s">
        <v>7</v>
      </c>
      <c r="J3" s="101" t="s">
        <v>8</v>
      </c>
    </row>
    <row r="4" spans="1:10" ht="84.6" customHeight="1" thickBot="1" x14ac:dyDescent="0.3">
      <c r="A4" s="106"/>
      <c r="B4" s="108"/>
      <c r="C4" s="110"/>
      <c r="D4" s="112"/>
      <c r="E4" s="114"/>
      <c r="F4" s="116"/>
      <c r="G4" s="118"/>
      <c r="H4" s="120"/>
      <c r="I4" s="100"/>
      <c r="J4" s="102"/>
    </row>
    <row r="5" spans="1:10" ht="13.8" thickBot="1" x14ac:dyDescent="0.3">
      <c r="A5" s="10">
        <v>1</v>
      </c>
      <c r="B5" s="72">
        <f>A5+1</f>
        <v>2</v>
      </c>
      <c r="C5" s="11">
        <f t="shared" ref="C5:H5" si="0">B5+1</f>
        <v>3</v>
      </c>
      <c r="D5" s="12">
        <f t="shared" si="0"/>
        <v>4</v>
      </c>
      <c r="E5" s="13">
        <f t="shared" si="0"/>
        <v>5</v>
      </c>
      <c r="F5" s="14">
        <f>E5+1</f>
        <v>6</v>
      </c>
      <c r="G5" s="15">
        <f>F5+1</f>
        <v>7</v>
      </c>
      <c r="H5" s="16">
        <f t="shared" si="0"/>
        <v>8</v>
      </c>
      <c r="I5" s="17">
        <f>H5+1</f>
        <v>9</v>
      </c>
      <c r="J5" s="14">
        <f>I5+1</f>
        <v>10</v>
      </c>
    </row>
    <row r="6" spans="1:10" ht="15.6" x14ac:dyDescent="0.25">
      <c r="A6" s="136" t="s">
        <v>57</v>
      </c>
      <c r="B6" s="128" t="s">
        <v>59</v>
      </c>
      <c r="C6" s="43" t="s">
        <v>21</v>
      </c>
      <c r="D6" s="19" t="s">
        <v>10</v>
      </c>
      <c r="E6" s="44">
        <v>0</v>
      </c>
      <c r="F6" s="21"/>
      <c r="G6" s="22" t="s">
        <v>11</v>
      </c>
      <c r="H6" s="23">
        <f>E6</f>
        <v>0</v>
      </c>
      <c r="I6" s="45">
        <v>36</v>
      </c>
      <c r="J6" s="70">
        <f t="shared" ref="J6:J12" si="1">H6*I6</f>
        <v>0</v>
      </c>
    </row>
    <row r="7" spans="1:10" ht="15.6" x14ac:dyDescent="0.25">
      <c r="A7" s="103"/>
      <c r="B7" s="128"/>
      <c r="C7" s="43" t="s">
        <v>21</v>
      </c>
      <c r="D7" s="19" t="s">
        <v>14</v>
      </c>
      <c r="E7" s="44">
        <v>0</v>
      </c>
      <c r="F7" s="21"/>
      <c r="G7" s="22" t="s">
        <v>11</v>
      </c>
      <c r="H7" s="23">
        <f>E7</f>
        <v>0</v>
      </c>
      <c r="I7" s="45">
        <v>36</v>
      </c>
      <c r="J7" s="70">
        <f t="shared" si="1"/>
        <v>0</v>
      </c>
    </row>
    <row r="8" spans="1:10" ht="15.6" x14ac:dyDescent="0.25">
      <c r="A8" s="103"/>
      <c r="B8" s="129"/>
      <c r="C8" s="43" t="s">
        <v>21</v>
      </c>
      <c r="D8" s="34" t="s">
        <v>15</v>
      </c>
      <c r="E8" s="46">
        <v>0</v>
      </c>
      <c r="F8" s="35">
        <v>0.6</v>
      </c>
      <c r="G8" s="28" t="s">
        <v>16</v>
      </c>
      <c r="H8" s="29">
        <f>ROUND(E8/F8,0)</f>
        <v>0</v>
      </c>
      <c r="I8" s="24">
        <v>22</v>
      </c>
      <c r="J8" s="70">
        <f t="shared" si="1"/>
        <v>0</v>
      </c>
    </row>
    <row r="9" spans="1:10" ht="15.6" x14ac:dyDescent="0.25">
      <c r="A9" s="103"/>
      <c r="B9" s="129"/>
      <c r="C9" s="47" t="s">
        <v>21</v>
      </c>
      <c r="D9" s="36" t="s">
        <v>17</v>
      </c>
      <c r="E9" s="48">
        <v>2</v>
      </c>
      <c r="F9" s="35">
        <v>0.6</v>
      </c>
      <c r="G9" s="28" t="s">
        <v>16</v>
      </c>
      <c r="H9" s="29">
        <f>ROUND(E9/F9,0)</f>
        <v>3</v>
      </c>
      <c r="I9" s="24">
        <v>22</v>
      </c>
      <c r="J9" s="70">
        <f t="shared" si="1"/>
        <v>66</v>
      </c>
    </row>
    <row r="10" spans="1:10" ht="15.6" x14ac:dyDescent="0.25">
      <c r="A10" s="103"/>
      <c r="B10" s="129"/>
      <c r="C10" s="47" t="s">
        <v>21</v>
      </c>
      <c r="D10" s="36" t="s">
        <v>18</v>
      </c>
      <c r="E10" s="48">
        <v>0</v>
      </c>
      <c r="F10" s="35">
        <v>0.6</v>
      </c>
      <c r="G10" s="28" t="s">
        <v>16</v>
      </c>
      <c r="H10" s="29">
        <f>ROUND(E10/F10,0)</f>
        <v>0</v>
      </c>
      <c r="I10" s="24">
        <v>22</v>
      </c>
      <c r="J10" s="70">
        <f t="shared" si="1"/>
        <v>0</v>
      </c>
    </row>
    <row r="11" spans="1:10" ht="15.6" x14ac:dyDescent="0.25">
      <c r="A11" s="103"/>
      <c r="B11" s="129"/>
      <c r="C11" s="47" t="s">
        <v>21</v>
      </c>
      <c r="D11" s="36" t="s">
        <v>19</v>
      </c>
      <c r="E11" s="48">
        <v>1</v>
      </c>
      <c r="F11" s="35">
        <v>0.6</v>
      </c>
      <c r="G11" s="28" t="s">
        <v>16</v>
      </c>
      <c r="H11" s="29">
        <f>ROUND(E11/F11,0)</f>
        <v>2</v>
      </c>
      <c r="I11" s="24">
        <v>22</v>
      </c>
      <c r="J11" s="70">
        <f t="shared" si="1"/>
        <v>44</v>
      </c>
    </row>
    <row r="12" spans="1:10" ht="15.6" x14ac:dyDescent="0.25">
      <c r="A12" s="103"/>
      <c r="B12" s="129"/>
      <c r="C12" s="47" t="s">
        <v>21</v>
      </c>
      <c r="D12" s="36" t="s">
        <v>20</v>
      </c>
      <c r="E12" s="48">
        <v>46</v>
      </c>
      <c r="F12" s="35">
        <v>0.55000000000000004</v>
      </c>
      <c r="G12" s="28" t="s">
        <v>16</v>
      </c>
      <c r="H12" s="29">
        <f>ROUND(E12/F12,0)</f>
        <v>84</v>
      </c>
      <c r="I12" s="24">
        <v>22</v>
      </c>
      <c r="J12" s="70">
        <f t="shared" si="1"/>
        <v>1848</v>
      </c>
    </row>
    <row r="13" spans="1:10" ht="13.8" x14ac:dyDescent="0.25">
      <c r="A13" s="103"/>
      <c r="B13" s="129"/>
      <c r="C13" s="123" t="s">
        <v>60</v>
      </c>
      <c r="D13" s="124"/>
      <c r="E13" s="49">
        <f>SUM(E6:E12)</f>
        <v>49</v>
      </c>
      <c r="F13" s="27"/>
      <c r="G13" s="130"/>
      <c r="H13" s="131"/>
      <c r="I13" s="42"/>
      <c r="J13" s="71">
        <f>SUM(J6:J12)</f>
        <v>1958</v>
      </c>
    </row>
    <row r="14" spans="1:10" ht="15.6" x14ac:dyDescent="0.25">
      <c r="A14" s="103"/>
      <c r="B14" s="127" t="s">
        <v>61</v>
      </c>
      <c r="C14" s="18" t="s">
        <v>21</v>
      </c>
      <c r="D14" s="19" t="s">
        <v>10</v>
      </c>
      <c r="E14" s="20">
        <v>0</v>
      </c>
      <c r="F14" s="21"/>
      <c r="G14" s="22" t="s">
        <v>11</v>
      </c>
      <c r="H14" s="23">
        <f>E14</f>
        <v>0</v>
      </c>
      <c r="I14" s="24">
        <v>36</v>
      </c>
      <c r="J14" s="66">
        <f>H14*I14</f>
        <v>0</v>
      </c>
    </row>
    <row r="15" spans="1:10" ht="15.6" x14ac:dyDescent="0.25">
      <c r="A15" s="103"/>
      <c r="B15" s="122"/>
      <c r="C15" s="25" t="s">
        <v>22</v>
      </c>
      <c r="D15" s="19" t="s">
        <v>10</v>
      </c>
      <c r="E15" s="26">
        <v>0</v>
      </c>
      <c r="F15" s="27"/>
      <c r="G15" s="28" t="s">
        <v>11</v>
      </c>
      <c r="H15" s="29">
        <f>E15</f>
        <v>0</v>
      </c>
      <c r="I15" s="24">
        <v>36</v>
      </c>
      <c r="J15" s="67">
        <f>H15*I15</f>
        <v>0</v>
      </c>
    </row>
    <row r="16" spans="1:10" x14ac:dyDescent="0.25">
      <c r="A16" s="103"/>
      <c r="B16" s="122"/>
      <c r="C16" s="30"/>
      <c r="D16" s="31" t="s">
        <v>13</v>
      </c>
      <c r="E16" s="26">
        <f>SUM(E14:E15)</f>
        <v>0</v>
      </c>
      <c r="F16" s="27"/>
      <c r="G16" s="28"/>
      <c r="H16" s="32">
        <f>SUM(H14:H15)</f>
        <v>0</v>
      </c>
      <c r="I16" s="33"/>
      <c r="J16" s="68">
        <f>SUM(J14:J15)</f>
        <v>0</v>
      </c>
    </row>
    <row r="17" spans="1:10" ht="15.6" x14ac:dyDescent="0.25">
      <c r="A17" s="103"/>
      <c r="B17" s="122"/>
      <c r="C17" s="18" t="s">
        <v>21</v>
      </c>
      <c r="D17" s="19" t="s">
        <v>14</v>
      </c>
      <c r="E17" s="26">
        <v>0</v>
      </c>
      <c r="F17" s="27"/>
      <c r="G17" s="28" t="s">
        <v>11</v>
      </c>
      <c r="H17" s="29">
        <f>E17</f>
        <v>0</v>
      </c>
      <c r="I17" s="24">
        <v>36</v>
      </c>
      <c r="J17" s="67">
        <f>H17*I17</f>
        <v>0</v>
      </c>
    </row>
    <row r="18" spans="1:10" ht="15.6" x14ac:dyDescent="0.25">
      <c r="A18" s="103"/>
      <c r="B18" s="122"/>
      <c r="C18" s="25" t="s">
        <v>22</v>
      </c>
      <c r="D18" s="19" t="s">
        <v>14</v>
      </c>
      <c r="E18" s="26">
        <v>0</v>
      </c>
      <c r="F18" s="27"/>
      <c r="G18" s="28" t="s">
        <v>11</v>
      </c>
      <c r="H18" s="29">
        <f>E18</f>
        <v>0</v>
      </c>
      <c r="I18" s="24">
        <v>36</v>
      </c>
      <c r="J18" s="67">
        <f>H18*I18</f>
        <v>0</v>
      </c>
    </row>
    <row r="19" spans="1:10" x14ac:dyDescent="0.25">
      <c r="A19" s="103"/>
      <c r="B19" s="122"/>
      <c r="C19" s="30"/>
      <c r="D19" s="31" t="s">
        <v>13</v>
      </c>
      <c r="E19" s="26">
        <f>SUM(E17:E18)</f>
        <v>0</v>
      </c>
      <c r="F19" s="27"/>
      <c r="G19" s="28"/>
      <c r="H19" s="32">
        <f>SUM(H17:H18)</f>
        <v>0</v>
      </c>
      <c r="I19" s="33"/>
      <c r="J19" s="68">
        <f>SUM(J17:J18)</f>
        <v>0</v>
      </c>
    </row>
    <row r="20" spans="1:10" ht="15.6" x14ac:dyDescent="0.25">
      <c r="A20" s="103"/>
      <c r="B20" s="122"/>
      <c r="C20" s="18" t="s">
        <v>21</v>
      </c>
      <c r="D20" s="34" t="s">
        <v>15</v>
      </c>
      <c r="E20" s="26">
        <v>1</v>
      </c>
      <c r="F20" s="35">
        <v>0.6</v>
      </c>
      <c r="G20" s="28" t="s">
        <v>16</v>
      </c>
      <c r="H20" s="29">
        <f>ROUND(E20/F20,0)</f>
        <v>2</v>
      </c>
      <c r="I20" s="24">
        <v>22</v>
      </c>
      <c r="J20" s="67">
        <f>H20*I20</f>
        <v>44</v>
      </c>
    </row>
    <row r="21" spans="1:10" ht="15.6" x14ac:dyDescent="0.25">
      <c r="A21" s="103"/>
      <c r="B21" s="122"/>
      <c r="C21" s="25" t="s">
        <v>22</v>
      </c>
      <c r="D21" s="34" t="s">
        <v>15</v>
      </c>
      <c r="E21" s="26">
        <v>0</v>
      </c>
      <c r="F21" s="35">
        <v>0.6</v>
      </c>
      <c r="G21" s="28" t="s">
        <v>16</v>
      </c>
      <c r="H21" s="29">
        <f>ROUND(E21/F21,0)</f>
        <v>0</v>
      </c>
      <c r="I21" s="24">
        <v>22</v>
      </c>
      <c r="J21" s="67">
        <f>H21*I21</f>
        <v>0</v>
      </c>
    </row>
    <row r="22" spans="1:10" x14ac:dyDescent="0.25">
      <c r="A22" s="103"/>
      <c r="B22" s="122"/>
      <c r="C22" s="39"/>
      <c r="D22" s="40" t="s">
        <v>13</v>
      </c>
      <c r="E22" s="37">
        <f>SUM(E20:E21)</f>
        <v>1</v>
      </c>
      <c r="F22" s="35"/>
      <c r="G22" s="28"/>
      <c r="H22" s="32">
        <f>SUM(H20:H21)</f>
        <v>2</v>
      </c>
      <c r="I22" s="33"/>
      <c r="J22" s="68">
        <f>SUM(J20:J21)</f>
        <v>44</v>
      </c>
    </row>
    <row r="23" spans="1:10" ht="15.6" x14ac:dyDescent="0.25">
      <c r="A23" s="103"/>
      <c r="B23" s="122"/>
      <c r="C23" s="18" t="s">
        <v>21</v>
      </c>
      <c r="D23" s="36" t="s">
        <v>17</v>
      </c>
      <c r="E23" s="37">
        <v>7</v>
      </c>
      <c r="F23" s="35">
        <v>0.6</v>
      </c>
      <c r="G23" s="28" t="s">
        <v>16</v>
      </c>
      <c r="H23" s="29">
        <f>ROUND(E23/F23,0)</f>
        <v>12</v>
      </c>
      <c r="I23" s="24">
        <v>22</v>
      </c>
      <c r="J23" s="67">
        <f>H23*I23</f>
        <v>264</v>
      </c>
    </row>
    <row r="24" spans="1:10" ht="15.6" x14ac:dyDescent="0.25">
      <c r="A24" s="103"/>
      <c r="B24" s="122"/>
      <c r="C24" s="25" t="s">
        <v>22</v>
      </c>
      <c r="D24" s="36" t="s">
        <v>17</v>
      </c>
      <c r="E24" s="37">
        <v>0</v>
      </c>
      <c r="F24" s="35">
        <v>0.6</v>
      </c>
      <c r="G24" s="28" t="s">
        <v>16</v>
      </c>
      <c r="H24" s="29">
        <f>ROUND(E24/F24,0)</f>
        <v>0</v>
      </c>
      <c r="I24" s="24">
        <v>22</v>
      </c>
      <c r="J24" s="67">
        <f>H24*I24</f>
        <v>0</v>
      </c>
    </row>
    <row r="25" spans="1:10" x14ac:dyDescent="0.25">
      <c r="A25" s="103"/>
      <c r="B25" s="122"/>
      <c r="C25" s="39"/>
      <c r="D25" s="40" t="s">
        <v>13</v>
      </c>
      <c r="E25" s="37">
        <f>SUM(E23:E24)</f>
        <v>7</v>
      </c>
      <c r="F25" s="35"/>
      <c r="G25" s="28"/>
      <c r="H25" s="32">
        <f>SUM(H23:H24)</f>
        <v>12</v>
      </c>
      <c r="I25" s="33"/>
      <c r="J25" s="68">
        <f>SUM(J23:J24)</f>
        <v>264</v>
      </c>
    </row>
    <row r="26" spans="1:10" ht="15.6" x14ac:dyDescent="0.25">
      <c r="A26" s="103"/>
      <c r="B26" s="122"/>
      <c r="C26" s="18" t="s">
        <v>21</v>
      </c>
      <c r="D26" s="36" t="s">
        <v>18</v>
      </c>
      <c r="E26" s="37">
        <v>0</v>
      </c>
      <c r="F26" s="35">
        <v>0.6</v>
      </c>
      <c r="G26" s="28" t="s">
        <v>16</v>
      </c>
      <c r="H26" s="29">
        <f>ROUND(E26/F26,0)</f>
        <v>0</v>
      </c>
      <c r="I26" s="24">
        <v>22</v>
      </c>
      <c r="J26" s="67">
        <f>H26*I26</f>
        <v>0</v>
      </c>
    </row>
    <row r="27" spans="1:10" ht="15.6" x14ac:dyDescent="0.25">
      <c r="A27" s="103"/>
      <c r="B27" s="122"/>
      <c r="C27" s="25" t="s">
        <v>22</v>
      </c>
      <c r="D27" s="36" t="s">
        <v>18</v>
      </c>
      <c r="E27" s="37">
        <v>0</v>
      </c>
      <c r="F27" s="35">
        <v>0.6</v>
      </c>
      <c r="G27" s="28" t="s">
        <v>16</v>
      </c>
      <c r="H27" s="29">
        <f>ROUND(E27/F27,0)</f>
        <v>0</v>
      </c>
      <c r="I27" s="24">
        <v>22</v>
      </c>
      <c r="J27" s="67">
        <f>H27*I27</f>
        <v>0</v>
      </c>
    </row>
    <row r="28" spans="1:10" x14ac:dyDescent="0.25">
      <c r="A28" s="103"/>
      <c r="B28" s="122"/>
      <c r="C28" s="39"/>
      <c r="D28" s="40" t="s">
        <v>13</v>
      </c>
      <c r="E28" s="37">
        <f>SUM(E26:E27)</f>
        <v>0</v>
      </c>
      <c r="F28" s="35"/>
      <c r="G28" s="28"/>
      <c r="H28" s="32">
        <f>SUM(H26:H27)</f>
        <v>0</v>
      </c>
      <c r="I28" s="33"/>
      <c r="J28" s="68">
        <f>SUM(J26:J27)</f>
        <v>0</v>
      </c>
    </row>
    <row r="29" spans="1:10" ht="15.6" x14ac:dyDescent="0.25">
      <c r="A29" s="103"/>
      <c r="B29" s="122"/>
      <c r="C29" s="18" t="s">
        <v>21</v>
      </c>
      <c r="D29" s="36" t="s">
        <v>19</v>
      </c>
      <c r="E29" s="37">
        <v>10</v>
      </c>
      <c r="F29" s="35">
        <v>0.6</v>
      </c>
      <c r="G29" s="28" t="s">
        <v>16</v>
      </c>
      <c r="H29" s="29">
        <f>ROUND(E29/F29,0)</f>
        <v>17</v>
      </c>
      <c r="I29" s="24">
        <v>22</v>
      </c>
      <c r="J29" s="67">
        <f>H29*I29</f>
        <v>374</v>
      </c>
    </row>
    <row r="30" spans="1:10" ht="15.6" x14ac:dyDescent="0.25">
      <c r="A30" s="103"/>
      <c r="B30" s="122"/>
      <c r="C30" s="25" t="s">
        <v>22</v>
      </c>
      <c r="D30" s="36" t="s">
        <v>19</v>
      </c>
      <c r="E30" s="37">
        <v>1</v>
      </c>
      <c r="F30" s="35">
        <v>0.6</v>
      </c>
      <c r="G30" s="28" t="s">
        <v>16</v>
      </c>
      <c r="H30" s="29">
        <f>ROUND(E30/F30,0)</f>
        <v>2</v>
      </c>
      <c r="I30" s="24">
        <v>22</v>
      </c>
      <c r="J30" s="67">
        <f>H30*I30</f>
        <v>44</v>
      </c>
    </row>
    <row r="31" spans="1:10" x14ac:dyDescent="0.25">
      <c r="A31" s="103"/>
      <c r="B31" s="122"/>
      <c r="C31" s="39"/>
      <c r="D31" s="40" t="s">
        <v>13</v>
      </c>
      <c r="E31" s="37">
        <f>SUM(E29:E30)</f>
        <v>11</v>
      </c>
      <c r="F31" s="35"/>
      <c r="G31" s="28"/>
      <c r="H31" s="32">
        <f>SUM(H29:H30)</f>
        <v>19</v>
      </c>
      <c r="I31" s="33"/>
      <c r="J31" s="68">
        <f>SUM(J29:J30)</f>
        <v>418</v>
      </c>
    </row>
    <row r="32" spans="1:10" ht="15.6" x14ac:dyDescent="0.25">
      <c r="A32" s="103"/>
      <c r="B32" s="122"/>
      <c r="C32" s="18" t="s">
        <v>21</v>
      </c>
      <c r="D32" s="36" t="s">
        <v>20</v>
      </c>
      <c r="E32" s="37">
        <v>140</v>
      </c>
      <c r="F32" s="35">
        <v>0.55000000000000004</v>
      </c>
      <c r="G32" s="28" t="s">
        <v>16</v>
      </c>
      <c r="H32" s="29">
        <f>ROUND(E32/F32,0)</f>
        <v>255</v>
      </c>
      <c r="I32" s="24">
        <v>22</v>
      </c>
      <c r="J32" s="67">
        <f>H32*I32</f>
        <v>5610</v>
      </c>
    </row>
    <row r="33" spans="1:10" ht="15.6" x14ac:dyDescent="0.25">
      <c r="A33" s="103"/>
      <c r="B33" s="122"/>
      <c r="C33" s="25" t="s">
        <v>22</v>
      </c>
      <c r="D33" s="36" t="s">
        <v>20</v>
      </c>
      <c r="E33" s="37">
        <v>5</v>
      </c>
      <c r="F33" s="35">
        <v>0.55000000000000004</v>
      </c>
      <c r="G33" s="28" t="s">
        <v>16</v>
      </c>
      <c r="H33" s="29">
        <f>ROUND(E33/F33,0)</f>
        <v>9</v>
      </c>
      <c r="I33" s="24">
        <v>22</v>
      </c>
      <c r="J33" s="67">
        <f>H33*I33</f>
        <v>198</v>
      </c>
    </row>
    <row r="34" spans="1:10" x14ac:dyDescent="0.25">
      <c r="A34" s="103"/>
      <c r="B34" s="122"/>
      <c r="C34" s="39"/>
      <c r="D34" s="40" t="s">
        <v>13</v>
      </c>
      <c r="E34" s="37">
        <f>SUM(E32:E33)</f>
        <v>145</v>
      </c>
      <c r="F34" s="27"/>
      <c r="G34" s="28"/>
      <c r="H34" s="32">
        <f>SUM(H32:H33)</f>
        <v>264</v>
      </c>
      <c r="I34" s="33"/>
      <c r="J34" s="68">
        <f>SUM(J32:J33)</f>
        <v>5808</v>
      </c>
    </row>
    <row r="35" spans="1:10" ht="13.8" x14ac:dyDescent="0.3">
      <c r="A35" s="103"/>
      <c r="B35" s="122"/>
      <c r="C35" s="123" t="s">
        <v>62</v>
      </c>
      <c r="D35" s="124"/>
      <c r="E35" s="41">
        <f>SUM(E34,E25,E16,E22,E31,E28,E19)</f>
        <v>164</v>
      </c>
      <c r="F35" s="27"/>
      <c r="G35" s="125"/>
      <c r="H35" s="126"/>
      <c r="I35" s="33"/>
      <c r="J35" s="69">
        <f>SUM(J34,J25,J16,J22,J31,J28,J19)</f>
        <v>6534</v>
      </c>
    </row>
    <row r="36" spans="1:10" ht="15.6" x14ac:dyDescent="0.25">
      <c r="A36" s="103"/>
      <c r="B36" s="128" t="s">
        <v>63</v>
      </c>
      <c r="C36" s="43" t="s">
        <v>21</v>
      </c>
      <c r="D36" s="19" t="s">
        <v>10</v>
      </c>
      <c r="E36" s="44">
        <v>6</v>
      </c>
      <c r="F36" s="21"/>
      <c r="G36" s="22" t="s">
        <v>11</v>
      </c>
      <c r="H36" s="23">
        <f>E36</f>
        <v>6</v>
      </c>
      <c r="I36" s="45">
        <v>36</v>
      </c>
      <c r="J36" s="70">
        <f t="shared" ref="J36:J42" si="2">H36*I36</f>
        <v>216</v>
      </c>
    </row>
    <row r="37" spans="1:10" ht="15.6" x14ac:dyDescent="0.25">
      <c r="A37" s="103"/>
      <c r="B37" s="128"/>
      <c r="C37" s="43" t="s">
        <v>21</v>
      </c>
      <c r="D37" s="19" t="s">
        <v>14</v>
      </c>
      <c r="E37" s="44">
        <v>42</v>
      </c>
      <c r="F37" s="21"/>
      <c r="G37" s="22" t="s">
        <v>11</v>
      </c>
      <c r="H37" s="23">
        <f>E37</f>
        <v>42</v>
      </c>
      <c r="I37" s="45">
        <v>36</v>
      </c>
      <c r="J37" s="70">
        <f t="shared" si="2"/>
        <v>1512</v>
      </c>
    </row>
    <row r="38" spans="1:10" ht="15.6" x14ac:dyDescent="0.25">
      <c r="A38" s="103"/>
      <c r="B38" s="129"/>
      <c r="C38" s="43" t="s">
        <v>21</v>
      </c>
      <c r="D38" s="34" t="s">
        <v>15</v>
      </c>
      <c r="E38" s="46">
        <v>42</v>
      </c>
      <c r="F38" s="35">
        <v>0.6</v>
      </c>
      <c r="G38" s="28" t="s">
        <v>16</v>
      </c>
      <c r="H38" s="29">
        <f>ROUND(E38/F38,0)</f>
        <v>70</v>
      </c>
      <c r="I38" s="24">
        <v>22</v>
      </c>
      <c r="J38" s="70">
        <f t="shared" si="2"/>
        <v>1540</v>
      </c>
    </row>
    <row r="39" spans="1:10" ht="15.6" x14ac:dyDescent="0.25">
      <c r="A39" s="103"/>
      <c r="B39" s="129"/>
      <c r="C39" s="47" t="s">
        <v>21</v>
      </c>
      <c r="D39" s="36" t="s">
        <v>17</v>
      </c>
      <c r="E39" s="48">
        <v>17</v>
      </c>
      <c r="F39" s="35">
        <v>0.6</v>
      </c>
      <c r="G39" s="28" t="s">
        <v>16</v>
      </c>
      <c r="H39" s="29">
        <f>ROUND(E39/F39,0)</f>
        <v>28</v>
      </c>
      <c r="I39" s="24">
        <v>22</v>
      </c>
      <c r="J39" s="70">
        <f t="shared" si="2"/>
        <v>616</v>
      </c>
    </row>
    <row r="40" spans="1:10" ht="15.6" x14ac:dyDescent="0.25">
      <c r="A40" s="103"/>
      <c r="B40" s="129"/>
      <c r="C40" s="47" t="s">
        <v>21</v>
      </c>
      <c r="D40" s="36" t="s">
        <v>18</v>
      </c>
      <c r="E40" s="48">
        <v>0</v>
      </c>
      <c r="F40" s="35">
        <v>0.6</v>
      </c>
      <c r="G40" s="28" t="s">
        <v>16</v>
      </c>
      <c r="H40" s="29">
        <f>ROUND(E40/F40,0)</f>
        <v>0</v>
      </c>
      <c r="I40" s="24">
        <v>22</v>
      </c>
      <c r="J40" s="70">
        <f t="shared" si="2"/>
        <v>0</v>
      </c>
    </row>
    <row r="41" spans="1:10" ht="15.6" x14ac:dyDescent="0.25">
      <c r="A41" s="103"/>
      <c r="B41" s="129"/>
      <c r="C41" s="47" t="s">
        <v>21</v>
      </c>
      <c r="D41" s="36" t="s">
        <v>19</v>
      </c>
      <c r="E41" s="48">
        <v>13</v>
      </c>
      <c r="F41" s="35">
        <v>0.6</v>
      </c>
      <c r="G41" s="28" t="s">
        <v>16</v>
      </c>
      <c r="H41" s="29">
        <f>ROUND(E41/F41,0)</f>
        <v>22</v>
      </c>
      <c r="I41" s="24">
        <v>22</v>
      </c>
      <c r="J41" s="70">
        <f t="shared" si="2"/>
        <v>484</v>
      </c>
    </row>
    <row r="42" spans="1:10" ht="15.6" x14ac:dyDescent="0.25">
      <c r="A42" s="103"/>
      <c r="B42" s="129"/>
      <c r="C42" s="47" t="s">
        <v>21</v>
      </c>
      <c r="D42" s="36" t="s">
        <v>20</v>
      </c>
      <c r="E42" s="48">
        <v>250</v>
      </c>
      <c r="F42" s="35">
        <v>0.55000000000000004</v>
      </c>
      <c r="G42" s="28" t="s">
        <v>16</v>
      </c>
      <c r="H42" s="29">
        <f>ROUND(E42/F42,0)</f>
        <v>455</v>
      </c>
      <c r="I42" s="24">
        <v>22</v>
      </c>
      <c r="J42" s="70">
        <f t="shared" si="2"/>
        <v>10010</v>
      </c>
    </row>
    <row r="43" spans="1:10" ht="13.8" x14ac:dyDescent="0.25">
      <c r="A43" s="103"/>
      <c r="B43" s="129"/>
      <c r="C43" s="123" t="s">
        <v>64</v>
      </c>
      <c r="D43" s="124"/>
      <c r="E43" s="49">
        <f>SUM(E36:E42)</f>
        <v>370</v>
      </c>
      <c r="F43" s="27"/>
      <c r="G43" s="130"/>
      <c r="H43" s="131"/>
      <c r="I43" s="42"/>
      <c r="J43" s="71">
        <f>SUM(J36:J42)</f>
        <v>14378</v>
      </c>
    </row>
    <row r="44" spans="1:10" ht="15.6" x14ac:dyDescent="0.25">
      <c r="A44" s="103"/>
      <c r="B44" s="128" t="s">
        <v>65</v>
      </c>
      <c r="C44" s="43" t="s">
        <v>21</v>
      </c>
      <c r="D44" s="19" t="s">
        <v>10</v>
      </c>
      <c r="E44" s="44">
        <v>1</v>
      </c>
      <c r="F44" s="21"/>
      <c r="G44" s="22" t="s">
        <v>11</v>
      </c>
      <c r="H44" s="23">
        <f>E44</f>
        <v>1</v>
      </c>
      <c r="I44" s="45">
        <v>36</v>
      </c>
      <c r="J44" s="70">
        <f t="shared" ref="J44:J50" si="3">H44*I44</f>
        <v>36</v>
      </c>
    </row>
    <row r="45" spans="1:10" ht="15.6" x14ac:dyDescent="0.25">
      <c r="A45" s="103"/>
      <c r="B45" s="128"/>
      <c r="C45" s="43" t="s">
        <v>21</v>
      </c>
      <c r="D45" s="19" t="s">
        <v>14</v>
      </c>
      <c r="E45" s="44">
        <v>18</v>
      </c>
      <c r="F45" s="21"/>
      <c r="G45" s="22" t="s">
        <v>11</v>
      </c>
      <c r="H45" s="23">
        <f>E45</f>
        <v>18</v>
      </c>
      <c r="I45" s="45">
        <v>36</v>
      </c>
      <c r="J45" s="70">
        <f t="shared" si="3"/>
        <v>648</v>
      </c>
    </row>
    <row r="46" spans="1:10" ht="15.6" x14ac:dyDescent="0.25">
      <c r="A46" s="103"/>
      <c r="B46" s="129"/>
      <c r="C46" s="43" t="s">
        <v>21</v>
      </c>
      <c r="D46" s="34" t="s">
        <v>15</v>
      </c>
      <c r="E46" s="46">
        <v>18</v>
      </c>
      <c r="F46" s="35">
        <v>0.6</v>
      </c>
      <c r="G46" s="28" t="s">
        <v>16</v>
      </c>
      <c r="H46" s="29">
        <f>ROUND(E46/F46,0)</f>
        <v>30</v>
      </c>
      <c r="I46" s="24">
        <v>22</v>
      </c>
      <c r="J46" s="70">
        <f t="shared" si="3"/>
        <v>660</v>
      </c>
    </row>
    <row r="47" spans="1:10" ht="15.6" x14ac:dyDescent="0.25">
      <c r="A47" s="103"/>
      <c r="B47" s="129"/>
      <c r="C47" s="47" t="s">
        <v>21</v>
      </c>
      <c r="D47" s="36" t="s">
        <v>17</v>
      </c>
      <c r="E47" s="48">
        <v>12</v>
      </c>
      <c r="F47" s="35">
        <v>0.6</v>
      </c>
      <c r="G47" s="28" t="s">
        <v>16</v>
      </c>
      <c r="H47" s="29">
        <f>ROUND(E47/F47,0)</f>
        <v>20</v>
      </c>
      <c r="I47" s="24">
        <v>22</v>
      </c>
      <c r="J47" s="70">
        <f t="shared" si="3"/>
        <v>440</v>
      </c>
    </row>
    <row r="48" spans="1:10" ht="15.6" x14ac:dyDescent="0.25">
      <c r="A48" s="103"/>
      <c r="B48" s="129"/>
      <c r="C48" s="47" t="s">
        <v>21</v>
      </c>
      <c r="D48" s="36" t="s">
        <v>18</v>
      </c>
      <c r="E48" s="48">
        <v>0</v>
      </c>
      <c r="F48" s="35">
        <v>0.6</v>
      </c>
      <c r="G48" s="28" t="s">
        <v>16</v>
      </c>
      <c r="H48" s="29">
        <f>ROUND(E48/F48,0)</f>
        <v>0</v>
      </c>
      <c r="I48" s="24">
        <v>22</v>
      </c>
      <c r="J48" s="70">
        <f t="shared" si="3"/>
        <v>0</v>
      </c>
    </row>
    <row r="49" spans="1:12" ht="15.6" x14ac:dyDescent="0.25">
      <c r="A49" s="103"/>
      <c r="B49" s="129"/>
      <c r="C49" s="47" t="s">
        <v>21</v>
      </c>
      <c r="D49" s="36" t="s">
        <v>19</v>
      </c>
      <c r="E49" s="48">
        <v>19</v>
      </c>
      <c r="F49" s="35">
        <v>0.6</v>
      </c>
      <c r="G49" s="28" t="s">
        <v>16</v>
      </c>
      <c r="H49" s="29">
        <f>ROUND(E49/F49,0)</f>
        <v>32</v>
      </c>
      <c r="I49" s="24">
        <v>22</v>
      </c>
      <c r="J49" s="70">
        <f t="shared" si="3"/>
        <v>704</v>
      </c>
    </row>
    <row r="50" spans="1:12" ht="15.6" x14ac:dyDescent="0.25">
      <c r="A50" s="103"/>
      <c r="B50" s="129"/>
      <c r="C50" s="47" t="s">
        <v>21</v>
      </c>
      <c r="D50" s="36" t="s">
        <v>20</v>
      </c>
      <c r="E50" s="48">
        <v>250</v>
      </c>
      <c r="F50" s="35">
        <v>0.55000000000000004</v>
      </c>
      <c r="G50" s="28" t="s">
        <v>16</v>
      </c>
      <c r="H50" s="29">
        <f>ROUND(E50/F50,0)</f>
        <v>455</v>
      </c>
      <c r="I50" s="24">
        <v>22</v>
      </c>
      <c r="J50" s="70">
        <f t="shared" si="3"/>
        <v>10010</v>
      </c>
    </row>
    <row r="51" spans="1:12" ht="14.4" thickBot="1" x14ac:dyDescent="0.3">
      <c r="A51" s="103"/>
      <c r="B51" s="129"/>
      <c r="C51" s="123" t="s">
        <v>66</v>
      </c>
      <c r="D51" s="124"/>
      <c r="E51" s="49">
        <f>SUM(E44:E50)</f>
        <v>318</v>
      </c>
      <c r="F51" s="27"/>
      <c r="G51" s="130"/>
      <c r="H51" s="131"/>
      <c r="I51" s="42"/>
      <c r="J51" s="71">
        <f>SUM(J44:J50)</f>
        <v>12498</v>
      </c>
    </row>
    <row r="52" spans="1:12" ht="14.4" thickBot="1" x14ac:dyDescent="0.35">
      <c r="A52" s="104"/>
      <c r="B52" s="132" t="s">
        <v>58</v>
      </c>
      <c r="C52" s="133"/>
      <c r="D52" s="134"/>
      <c r="E52" s="57">
        <f>E35+E51+E43+E13</f>
        <v>901</v>
      </c>
      <c r="F52" s="51"/>
      <c r="G52" s="58"/>
      <c r="H52" s="59"/>
      <c r="I52" s="60"/>
      <c r="J52" s="82">
        <f>J35+J51+J43+J13</f>
        <v>35368</v>
      </c>
      <c r="L52">
        <f>J52/E52</f>
        <v>39.254162042175359</v>
      </c>
    </row>
    <row r="54" spans="1:12" x14ac:dyDescent="0.25">
      <c r="L54" s="94">
        <f>J52*0.05</f>
        <v>1768.4</v>
      </c>
    </row>
  </sheetData>
  <mergeCells count="25">
    <mergeCell ref="A6:A52"/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B52:D52"/>
    <mergeCell ref="B36:B43"/>
    <mergeCell ref="B6:B13"/>
    <mergeCell ref="C13:D13"/>
    <mergeCell ref="G13:H13"/>
    <mergeCell ref="B14:B35"/>
    <mergeCell ref="J3:J4"/>
    <mergeCell ref="C35:D35"/>
    <mergeCell ref="G35:H35"/>
    <mergeCell ref="B44:B51"/>
    <mergeCell ref="C51:D51"/>
    <mergeCell ref="G51:H51"/>
    <mergeCell ref="C43:D43"/>
    <mergeCell ref="G43:H43"/>
  </mergeCells>
  <pageMargins left="0.7" right="0.7" top="0.75" bottom="0.75" header="0.3" footer="0.3"/>
  <pageSetup paperSize="9" scale="7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6</vt:i4>
      </vt:variant>
    </vt:vector>
  </HeadingPairs>
  <TitlesOfParts>
    <vt:vector size="6" baseType="lpstr">
      <vt:lpstr>25-2-1</vt:lpstr>
      <vt:lpstr>25-2-2</vt:lpstr>
      <vt:lpstr>25-2-3</vt:lpstr>
      <vt:lpstr>25-2-4</vt:lpstr>
      <vt:lpstr>25-2-5</vt:lpstr>
      <vt:lpstr>25-2-6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YUL BUDAKOV</cp:lastModifiedBy>
  <cp:lastPrinted>2025-04-25T10:29:19Z</cp:lastPrinted>
  <dcterms:created xsi:type="dcterms:W3CDTF">2012-01-24T13:22:39Z</dcterms:created>
  <dcterms:modified xsi:type="dcterms:W3CDTF">2025-04-25T10:29:31Z</dcterms:modified>
</cp:coreProperties>
</file>